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J84" i="6"/>
  <c r="P84"/>
  <c r="P14"/>
  <c r="I131" i="5"/>
  <c r="I210"/>
  <c r="O131"/>
  <c r="O210"/>
  <c r="O95"/>
  <c r="I95"/>
  <c r="H210" l="1"/>
  <c r="N209"/>
  <c r="S209" s="1"/>
  <c r="R260" l="1"/>
  <c r="Q260"/>
  <c r="P260"/>
  <c r="O260"/>
  <c r="M260"/>
  <c r="L260"/>
  <c r="K260"/>
  <c r="J260"/>
  <c r="I260"/>
  <c r="H260"/>
  <c r="N259"/>
  <c r="S259" s="1"/>
  <c r="N258"/>
  <c r="S258" s="1"/>
  <c r="N257"/>
  <c r="S257" s="1"/>
  <c r="S260" s="1"/>
  <c r="R239"/>
  <c r="Q239"/>
  <c r="P239"/>
  <c r="O239"/>
  <c r="M239"/>
  <c r="L239"/>
  <c r="K239"/>
  <c r="J239"/>
  <c r="I239"/>
  <c r="H239"/>
  <c r="N238"/>
  <c r="S238" s="1"/>
  <c r="N237"/>
  <c r="S237" s="1"/>
  <c r="N236"/>
  <c r="S236" s="1"/>
  <c r="N235"/>
  <c r="S235" s="1"/>
  <c r="N234"/>
  <c r="S234" s="1"/>
  <c r="N233"/>
  <c r="S233" s="1"/>
  <c r="N232"/>
  <c r="S232" s="1"/>
  <c r="N231"/>
  <c r="S231" s="1"/>
  <c r="N230"/>
  <c r="S230" s="1"/>
  <c r="S239" l="1"/>
  <c r="S264" s="1"/>
  <c r="N239"/>
  <c r="N260"/>
  <c r="N208" l="1"/>
  <c r="S208" s="1"/>
  <c r="S207"/>
  <c r="N207"/>
  <c r="S206"/>
  <c r="N206"/>
  <c r="N205" l="1"/>
  <c r="S205" s="1"/>
  <c r="O33" i="6"/>
  <c r="I33" i="5" l="1"/>
  <c r="J33"/>
  <c r="K33"/>
  <c r="L33"/>
  <c r="M33"/>
  <c r="O33"/>
  <c r="P33"/>
  <c r="Q33"/>
  <c r="R33"/>
  <c r="H33"/>
  <c r="N32"/>
  <c r="S32" s="1"/>
  <c r="O9" i="6" l="1"/>
  <c r="T9" s="1"/>
  <c r="O70" l="1"/>
  <c r="T70" s="1"/>
  <c r="J210" i="5" l="1"/>
  <c r="K210"/>
  <c r="L210"/>
  <c r="M210"/>
  <c r="P210"/>
  <c r="Q210"/>
  <c r="R210"/>
  <c r="N204" l="1"/>
  <c r="S204" s="1"/>
  <c r="N88" l="1"/>
  <c r="S88" s="1"/>
  <c r="J95" l="1"/>
  <c r="K95"/>
  <c r="L95"/>
  <c r="M95"/>
  <c r="P95"/>
  <c r="Q95"/>
  <c r="R95"/>
  <c r="H95"/>
  <c r="N94"/>
  <c r="S94" s="1"/>
  <c r="N93"/>
  <c r="S93" s="1"/>
  <c r="N87"/>
  <c r="S87" s="1"/>
  <c r="N86"/>
  <c r="S86" s="1"/>
  <c r="N85"/>
  <c r="S85" s="1"/>
  <c r="N83"/>
  <c r="S83" s="1"/>
  <c r="N79"/>
  <c r="S79" s="1"/>
  <c r="N23"/>
  <c r="S23" s="1"/>
  <c r="N66"/>
  <c r="S66" s="1"/>
  <c r="N61"/>
  <c r="S61" s="1"/>
  <c r="N202" l="1"/>
  <c r="S202" s="1"/>
  <c r="N203"/>
  <c r="S203" s="1"/>
  <c r="N201"/>
  <c r="S201" s="1"/>
  <c r="N200" l="1"/>
  <c r="S200" s="1"/>
  <c r="N199" l="1"/>
  <c r="J131"/>
  <c r="K131"/>
  <c r="L131"/>
  <c r="M131"/>
  <c r="P131"/>
  <c r="Q131"/>
  <c r="R131"/>
  <c r="H131"/>
  <c r="N130"/>
  <c r="S130" s="1"/>
  <c r="N198"/>
  <c r="S198" s="1"/>
  <c r="S199" l="1"/>
  <c r="K84" i="6"/>
  <c r="L84"/>
  <c r="M84"/>
  <c r="N84"/>
  <c r="Q84"/>
  <c r="R84"/>
  <c r="S84"/>
  <c r="I84"/>
  <c r="O83"/>
  <c r="T83" s="1"/>
  <c r="N56" i="5"/>
  <c r="S56" s="1"/>
  <c r="N31" l="1"/>
  <c r="S31" l="1"/>
  <c r="O77" i="6"/>
  <c r="T77" s="1"/>
  <c r="O76"/>
  <c r="T76" s="1"/>
  <c r="N197" i="5"/>
  <c r="S197" s="1"/>
  <c r="N196"/>
  <c r="S196" s="1"/>
  <c r="O69" i="6"/>
  <c r="T69" s="1"/>
  <c r="N195" i="5" l="1"/>
  <c r="S195" s="1"/>
  <c r="N194" l="1"/>
  <c r="S194" s="1"/>
  <c r="N193"/>
  <c r="N192"/>
  <c r="S192" s="1"/>
  <c r="S193" l="1"/>
  <c r="N129"/>
  <c r="S129" s="1"/>
  <c r="N191" l="1"/>
  <c r="O68" i="6"/>
  <c r="T68" s="1"/>
  <c r="O67"/>
  <c r="T67" s="1"/>
  <c r="S191" i="5" l="1"/>
  <c r="N190"/>
  <c r="S190" s="1"/>
  <c r="O66" i="6" l="1"/>
  <c r="T66" s="1"/>
  <c r="N189" i="5" l="1"/>
  <c r="S189" s="1"/>
  <c r="O65" i="6" l="1"/>
  <c r="T65" s="1"/>
  <c r="N188" i="5"/>
  <c r="S188" s="1"/>
  <c r="N179"/>
  <c r="S179" l="1"/>
  <c r="N14" i="6"/>
  <c r="M14"/>
  <c r="L14"/>
  <c r="K14"/>
  <c r="J14"/>
  <c r="I14"/>
  <c r="N7" i="5" l="1"/>
  <c r="S7" s="1"/>
  <c r="N30"/>
  <c r="S30" s="1"/>
  <c r="O64" i="6" l="1"/>
  <c r="T64" s="1"/>
  <c r="O63" l="1"/>
  <c r="T63" s="1"/>
  <c r="N19" i="5" l="1"/>
  <c r="S19" s="1"/>
  <c r="N116" l="1"/>
  <c r="S116" s="1"/>
  <c r="N186" l="1"/>
  <c r="N187"/>
  <c r="N171"/>
  <c r="S171" s="1"/>
  <c r="S186" l="1"/>
  <c r="S187"/>
  <c r="O74" i="6"/>
  <c r="O82"/>
  <c r="T82" s="1"/>
  <c r="O62" l="1"/>
  <c r="T62" s="1"/>
  <c r="O44" l="1"/>
  <c r="O61" l="1"/>
  <c r="T61" s="1"/>
  <c r="O60"/>
  <c r="T60" s="1"/>
  <c r="O59" l="1"/>
  <c r="T59" s="1"/>
  <c r="O58" l="1"/>
  <c r="T58" s="1"/>
  <c r="N185" i="5" l="1"/>
  <c r="N184"/>
  <c r="S184" s="1"/>
  <c r="S185" l="1"/>
  <c r="O57" i="6" l="1"/>
  <c r="T57" s="1"/>
  <c r="N183" i="5" l="1"/>
  <c r="S183" s="1"/>
  <c r="O75" i="6" l="1"/>
  <c r="T75" s="1"/>
  <c r="N182" i="5"/>
  <c r="S182" s="1"/>
  <c r="N29"/>
  <c r="S29" s="1"/>
  <c r="K45" l="1"/>
  <c r="O31" i="6" l="1"/>
  <c r="O32"/>
  <c r="T32" s="1"/>
  <c r="T33"/>
  <c r="O34"/>
  <c r="T34" s="1"/>
  <c r="O35"/>
  <c r="T35" s="1"/>
  <c r="O36"/>
  <c r="T36" s="1"/>
  <c r="O37"/>
  <c r="T37" s="1"/>
  <c r="O38"/>
  <c r="T38" s="1"/>
  <c r="O39"/>
  <c r="T39" s="1"/>
  <c r="O40"/>
  <c r="T40" s="1"/>
  <c r="O41"/>
  <c r="T41" s="1"/>
  <c r="O42"/>
  <c r="T42" s="1"/>
  <c r="O43"/>
  <c r="T44"/>
  <c r="O45"/>
  <c r="T45" s="1"/>
  <c r="O46"/>
  <c r="T46" s="1"/>
  <c r="O47"/>
  <c r="T47" s="1"/>
  <c r="O48"/>
  <c r="T48" s="1"/>
  <c r="O49"/>
  <c r="T49" s="1"/>
  <c r="O50"/>
  <c r="T50" s="1"/>
  <c r="O51"/>
  <c r="T51" s="1"/>
  <c r="O52"/>
  <c r="T52" s="1"/>
  <c r="O53"/>
  <c r="T53" s="1"/>
  <c r="O54"/>
  <c r="T54" s="1"/>
  <c r="O55"/>
  <c r="T55" s="1"/>
  <c r="O56"/>
  <c r="T56" s="1"/>
  <c r="O71"/>
  <c r="T71" s="1"/>
  <c r="O72"/>
  <c r="T72" s="1"/>
  <c r="O73"/>
  <c r="T73" s="1"/>
  <c r="T74"/>
  <c r="O78"/>
  <c r="T78" s="1"/>
  <c r="O79"/>
  <c r="T79" s="1"/>
  <c r="O80"/>
  <c r="T80" s="1"/>
  <c r="O81"/>
  <c r="T81" s="1"/>
  <c r="O7"/>
  <c r="O8"/>
  <c r="T8" s="1"/>
  <c r="O10"/>
  <c r="T10" s="1"/>
  <c r="O11"/>
  <c r="T11" s="1"/>
  <c r="O12"/>
  <c r="T12" s="1"/>
  <c r="O13"/>
  <c r="T13" s="1"/>
  <c r="O6"/>
  <c r="T6" s="1"/>
  <c r="S14"/>
  <c r="R14"/>
  <c r="Q14"/>
  <c r="N150" i="5"/>
  <c r="N151"/>
  <c r="S151" s="1"/>
  <c r="N152"/>
  <c r="S152" s="1"/>
  <c r="N153"/>
  <c r="S153" s="1"/>
  <c r="N154"/>
  <c r="S154" s="1"/>
  <c r="N155"/>
  <c r="S155" s="1"/>
  <c r="N156"/>
  <c r="S156" s="1"/>
  <c r="N157"/>
  <c r="S157" s="1"/>
  <c r="N158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0"/>
  <c r="S170" s="1"/>
  <c r="N172"/>
  <c r="N173"/>
  <c r="S173" s="1"/>
  <c r="N174"/>
  <c r="N175"/>
  <c r="S175" s="1"/>
  <c r="N176"/>
  <c r="S176" s="1"/>
  <c r="N177"/>
  <c r="S177" s="1"/>
  <c r="N178"/>
  <c r="S178" s="1"/>
  <c r="N180"/>
  <c r="S180" s="1"/>
  <c r="N181"/>
  <c r="S181" s="1"/>
  <c r="N113"/>
  <c r="S113" s="1"/>
  <c r="N114"/>
  <c r="S114" s="1"/>
  <c r="N115"/>
  <c r="S115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27"/>
  <c r="S127" s="1"/>
  <c r="N128"/>
  <c r="S128" s="1"/>
  <c r="N112"/>
  <c r="O52"/>
  <c r="K52"/>
  <c r="J52"/>
  <c r="O45"/>
  <c r="N57"/>
  <c r="S57" s="1"/>
  <c r="N58"/>
  <c r="S58" s="1"/>
  <c r="N59"/>
  <c r="S59" s="1"/>
  <c r="N60"/>
  <c r="S60" s="1"/>
  <c r="N62"/>
  <c r="S62" s="1"/>
  <c r="N63"/>
  <c r="S63" s="1"/>
  <c r="N64"/>
  <c r="S64" s="1"/>
  <c r="N65"/>
  <c r="S65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8"/>
  <c r="S78" s="1"/>
  <c r="N80"/>
  <c r="S80" s="1"/>
  <c r="N81"/>
  <c r="S81" s="1"/>
  <c r="N82"/>
  <c r="S82" s="1"/>
  <c r="N84"/>
  <c r="S84" s="1"/>
  <c r="N89"/>
  <c r="S89" s="1"/>
  <c r="N90"/>
  <c r="S90" s="1"/>
  <c r="N91"/>
  <c r="S91" s="1"/>
  <c r="N92"/>
  <c r="S92" s="1"/>
  <c r="N55"/>
  <c r="N49"/>
  <c r="S49" s="1"/>
  <c r="N50"/>
  <c r="S50" s="1"/>
  <c r="N51"/>
  <c r="S51" s="1"/>
  <c r="N48"/>
  <c r="S48" s="1"/>
  <c r="M45"/>
  <c r="L45"/>
  <c r="J45"/>
  <c r="N210" l="1"/>
  <c r="S55"/>
  <c r="S95" s="1"/>
  <c r="N95"/>
  <c r="N131"/>
  <c r="O84" i="6"/>
  <c r="S174" i="5"/>
  <c r="S172"/>
  <c r="T7" i="6"/>
  <c r="O14"/>
  <c r="S158" i="5"/>
  <c r="S52"/>
  <c r="T31" i="6"/>
  <c r="T43"/>
  <c r="S150" i="5"/>
  <c r="S210" s="1"/>
  <c r="J97"/>
  <c r="S112"/>
  <c r="S131" s="1"/>
  <c r="O97"/>
  <c r="K97"/>
  <c r="N37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6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R52"/>
  <c r="Q52"/>
  <c r="P52"/>
  <c r="M52"/>
  <c r="L52"/>
  <c r="I52"/>
  <c r="H52"/>
  <c r="R45"/>
  <c r="Q45"/>
  <c r="P45"/>
  <c r="I45"/>
  <c r="H45"/>
  <c r="N33" l="1"/>
  <c r="T84" i="6"/>
  <c r="I97" i="5"/>
  <c r="Q97"/>
  <c r="P97"/>
  <c r="H97"/>
  <c r="N45"/>
  <c r="S36"/>
  <c r="S45" s="1"/>
  <c r="S6"/>
  <c r="S33" s="1"/>
  <c r="T14" i="6"/>
  <c r="R97" i="5"/>
  <c r="M97"/>
  <c r="L97"/>
  <c r="S97" l="1"/>
  <c r="N52"/>
  <c r="N97" s="1"/>
</calcChain>
</file>

<file path=xl/sharedStrings.xml><?xml version="1.0" encoding="utf-8"?>
<sst xmlns="http://schemas.openxmlformats.org/spreadsheetml/2006/main" count="1424" uniqueCount="476">
  <si>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</si>
  <si>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</si>
  <si>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</si>
  <si>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</si>
  <si>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</si>
  <si>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</si>
  <si>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</si>
  <si>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</si>
  <si>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</si>
  <si>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</si>
  <si>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</si>
  <si>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</si>
  <si>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</si>
  <si>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</si>
  <si>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</si>
  <si>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</si>
  <si>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</si>
  <si>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</si>
  <si>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</si>
  <si>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</si>
  <si>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</si>
  <si>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</si>
  <si>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</si>
  <si>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</si>
  <si>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</si>
  <si>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</si>
  <si>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</si>
  <si>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</si>
  <si>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</si>
  <si>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</si>
  <si>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</si>
  <si>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</si>
  <si>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</si>
  <si>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</si>
  <si>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</si>
  <si>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</si>
  <si>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</si>
  <si>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</si>
  <si>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</si>
  <si>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</si>
  <si>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</si>
  <si>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</si>
  <si>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</si>
  <si>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</si>
  <si>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</si>
  <si>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</si>
  <si>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</si>
  <si>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</si>
  <si>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</si>
  <si>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</si>
  <si>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</si>
  <si>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</si>
  <si>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</si>
  <si>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</si>
  <si>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</si>
  <si>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</si>
  <si>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</si>
  <si>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</si>
  <si>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</si>
  <si>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</si>
  <si>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</si>
  <si>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</si>
  <si>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</si>
  <si>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</si>
  <si>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</si>
  <si>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</si>
  <si>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</si>
  <si>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</si>
  <si>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</si>
  <si>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</si>
  <si>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</si>
  <si>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</si>
  <si>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</si>
  <si>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</si>
  <si>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</si>
  <si>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</si>
  <si>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</si>
  <si>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</si>
  <si>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</si>
  <si>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</si>
  <si>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</si>
  <si>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</si>
  <si>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</si>
  <si>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</si>
  <si>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</si>
  <si>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</si>
  <si>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</si>
  <si>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</si>
  <si>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</si>
  <si>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</si>
  <si>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</si>
  <si>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</si>
  <si>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</si>
  <si>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</si>
  <si>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</si>
  <si>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</si>
  <si>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</si>
  <si>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</si>
  <si>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</si>
  <si>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</si>
  <si>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</si>
  <si>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</si>
  <si>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</si>
  <si>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</si>
  <si>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</si>
  <si>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</si>
  <si>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</si>
  <si>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</si>
  <si>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</si>
  <si>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</si>
  <si>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</si>
  <si>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</si>
  <si>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</si>
  <si>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</si>
  <si>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</si>
  <si>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</si>
  <si>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</si>
  <si>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</si>
  <si>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</si>
  <si>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</si>
  <si>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</si>
  <si>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</si>
  <si>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</si>
  <si>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</si>
  <si>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</si>
  <si>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</si>
  <si>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</si>
  <si>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</si>
  <si>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</si>
  <si>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</si>
  <si>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</si>
  <si>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</si>
  <si>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</si>
  <si>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</si>
  <si>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</si>
  <si>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</si>
  <si>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MORENO MEJIA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</si>
  <si>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</si>
  <si>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</si>
  <si>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</si>
  <si>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</si>
  <si>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</si>
  <si>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</si>
  <si>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</si>
  <si>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</si>
  <si>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</si>
  <si>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</si>
  <si>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</si>
  <si>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</si>
  <si>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</si>
  <si>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</si>
  <si>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</si>
  <si>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</si>
  <si>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</si>
  <si>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</si>
  <si>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</si>
  <si>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</si>
  <si>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</si>
  <si>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</si>
  <si>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</si>
  <si>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</si>
  <si>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</si>
  <si>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</si>
  <si>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</si>
  <si>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</si>
  <si>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</si>
  <si>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</si>
  <si>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</si>
  <si>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</si>
  <si>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</si>
  <si>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</si>
  <si>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</si>
  <si>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</si>
  <si>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</si>
  <si>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</si>
  <si>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</si>
  <si>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</si>
  <si>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</si>
  <si>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</si>
  <si>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</si>
  <si>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</si>
  <si>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</si>
  <si>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</si>
  <si>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</si>
  <si>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</si>
  <si>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</si>
  <si>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</si>
  <si>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</si>
  <si>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</si>
  <si>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MARICRUZ ELIZABETH ACEVES PEREZ</t>
  </si>
  <si>
    <t>CESAR OMAR ROCHA PERFECTO</t>
  </si>
  <si>
    <t>MARINA MONSERRAT MURGUIA VALDEZ</t>
  </si>
  <si>
    <t>ALEJANDRO DE ANDA VELOZ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</si>
  <si>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</si>
  <si>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</si>
  <si>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</si>
  <si>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</si>
  <si>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</si>
  <si>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>MARIA DELGADILLO HUERTA</t>
  </si>
  <si>
    <t>REYES GASPAR LOZA DURAN</t>
  </si>
  <si>
    <t>ROGELIO MACIAS RUIZ</t>
  </si>
  <si>
    <t>ASPIRANTE A POLICIA</t>
  </si>
  <si>
    <t>POLICIA</t>
  </si>
  <si>
    <t>AARON ISRAEL CARRERO GARCIA</t>
  </si>
  <si>
    <t>RAMIRO RAMIREZ SOTO</t>
  </si>
  <si>
    <t>MARTHA ANAID MURGUIA ACEVES</t>
  </si>
  <si>
    <t>UNIDAD DE TRANSPARENCIA</t>
  </si>
  <si>
    <t>ADAN GARCIA CONTRERAS</t>
  </si>
  <si>
    <t>URIEL ALEJANDRO PICENO RAMIREZ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</si>
  <si>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</si>
  <si>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</si>
  <si>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</si>
  <si>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</si>
  <si>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</si>
  <si>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</si>
  <si>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</si>
  <si>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</si>
  <si>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</si>
  <si>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</si>
  <si>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</si>
  <si>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</si>
  <si>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</si>
  <si>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</si>
  <si>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</si>
  <si>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</si>
  <si>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</si>
  <si>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</si>
  <si>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</si>
  <si>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</si>
  <si>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</si>
  <si>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</si>
  <si>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</si>
  <si>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</si>
  <si>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</si>
  <si>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</si>
  <si>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</si>
  <si>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</si>
  <si>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</si>
  <si>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</si>
  <si>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</si>
  <si>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</si>
  <si>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</si>
  <si>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</si>
  <si>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</si>
  <si>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</si>
  <si>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</si>
  <si>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</si>
  <si>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</si>
  <si>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</si>
  <si>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</si>
  <si>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</si>
  <si>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</si>
  <si>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</si>
  <si>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</si>
  <si>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</si>
  <si>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</si>
  <si>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</si>
  <si>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</si>
  <si>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</si>
  <si>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</si>
  <si>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</si>
  <si>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</si>
  <si>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</si>
  <si>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</si>
  <si>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</si>
  <si>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</si>
  <si>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</si>
  <si>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</si>
  <si>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</si>
  <si>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</si>
  <si>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</si>
  <si>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</si>
  <si>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</si>
  <si>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</si>
  <si>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</si>
  <si>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</si>
  <si>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</si>
  <si>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</si>
  <si>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</si>
  <si>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</si>
  <si>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</si>
  <si>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</si>
  <si>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</si>
  <si>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</si>
  <si>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</si>
  <si>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</si>
  <si>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</si>
  <si>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</si>
  <si>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</si>
  <si>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</si>
  <si>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</si>
  <si>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</si>
  <si>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</si>
  <si>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</si>
  <si>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</si>
  <si>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</si>
  <si>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</si>
  <si>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</si>
  <si>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</si>
  <si>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</si>
  <si>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</si>
  <si>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</si>
  <si>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</si>
  <si>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</si>
  <si>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</si>
  <si>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</si>
  <si>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</si>
  <si>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</si>
  <si>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</si>
  <si>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</si>
  <si>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</si>
  <si>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</si>
  <si>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</si>
  <si>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</si>
  <si>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</si>
  <si>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</si>
  <si>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</si>
  <si>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</si>
  <si>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</si>
  <si>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</si>
  <si>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</si>
  <si>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</si>
  <si>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</si>
  <si>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</si>
  <si>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</si>
  <si>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</si>
  <si>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</si>
  <si>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</si>
  <si>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</si>
  <si>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</si>
  <si>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</si>
  <si>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</si>
  <si>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</si>
  <si>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</si>
  <si>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JCP-07-02018-21/03</t>
  </si>
  <si>
    <t>YESENIA MAGDALENA RAMIREZ OCHOA</t>
  </si>
  <si>
    <t>JPC-01-02018-21/01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</si>
  <si>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</si>
  <si>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</si>
  <si>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</si>
  <si>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</si>
  <si>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</si>
  <si>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</si>
  <si>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</si>
  <si>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</si>
  <si>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</si>
  <si>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</si>
  <si>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</si>
  <si>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</si>
  <si>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</si>
  <si>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</si>
  <si>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</si>
  <si>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</si>
  <si>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</si>
  <si>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</si>
  <si>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JCU-01-02018-21/01</t>
  </si>
  <si>
    <t>ISRAEL TELLO MENDIOLA</t>
  </si>
  <si>
    <t>SANDRA ELIZABETH SOLIS ENCISO</t>
  </si>
  <si>
    <t>FRANCISCO JAVIER LOPEZ DE ALBA</t>
  </si>
  <si>
    <t>MIGUEL CORONA NUÑO</t>
  </si>
  <si>
    <t>MARIA DE LOS ANGELES REYES CASTILLO</t>
  </si>
  <si>
    <t>CECILIA MELENDEZ VELAZQUEZ</t>
  </si>
  <si>
    <t>ANTONIO CORONA RODRIGUEZ</t>
  </si>
  <si>
    <t>VIDAL ESTRADA FLORES</t>
  </si>
  <si>
    <t>SANDRA ESMERALDA ROSAS GOMEZ</t>
  </si>
  <si>
    <t>ALONSO MIGUEL ANGEL TAVAREZ VERA</t>
  </si>
  <si>
    <t>ALMA DANIELA VENEGAS GARCIA</t>
  </si>
  <si>
    <t>PARTICIPACION CIUDADANA</t>
  </si>
  <si>
    <t>5111-300-202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</si>
  <si>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</si>
  <si>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</si>
  <si>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</si>
  <si>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</si>
  <si>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</si>
  <si>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</si>
  <si>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</si>
  <si>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</si>
  <si>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</si>
  <si>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</si>
  <si>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ELBA HUERTA MORAN</t>
  </si>
  <si>
    <t>JORGE EDUARDO CERVANTES MARTINEZ</t>
  </si>
  <si>
    <t>KITZYA YAHAYRA CASILLAS MORENO</t>
  </si>
  <si>
    <t>DANIEL DE ANDA ANGEL</t>
  </si>
  <si>
    <t>JONATHAN EDUARDO OCEGUEDA CONTRERAS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</si>
  <si>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</si>
  <si>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</si>
  <si>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</si>
  <si>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</si>
  <si>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</si>
  <si>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FRANCISCO JAVIER PUENTE MUÑIZ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</si>
  <si>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</si>
  <si>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</si>
  <si>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</si>
  <si>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</si>
  <si>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</si>
  <si>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</si>
  <si>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HECTOR MIGUEL GUTIERREZ HERNANDEZ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</si>
  <si>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</si>
  <si>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</si>
  <si>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</si>
  <si>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</si>
  <si>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</si>
  <si>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</si>
  <si>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</si>
  <si>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</si>
  <si>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</si>
  <si>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</si>
  <si>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</si>
  <si>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</si>
  <si>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</si>
  <si>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</si>
  <si>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</si>
  <si>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</si>
  <si>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</si>
  <si>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GABRIEL DE JESUS DURAN RODRIGUEZ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</si>
  <si>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</si>
  <si>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</si>
  <si>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</si>
  <si>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</si>
  <si>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</si>
  <si>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</si>
  <si>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CESAR JAVIER REBOLLAR LIRA</t>
  </si>
  <si>
    <t>ERNESTO MARTIN LOPEZ CARRILLO</t>
  </si>
  <si>
    <t>JOSE ACEVES GONZALEZ</t>
  </si>
  <si>
    <t>ABRAHAM LUNA TAPIA</t>
  </si>
  <si>
    <t>MARIA DE JESUS VARGAS GARCIA</t>
  </si>
  <si>
    <t>BRENDA MARQUEZ JIMENEZ</t>
  </si>
  <si>
    <t>DIRECTPR B</t>
  </si>
  <si>
    <t>DESARROLLO SOCIAL</t>
  </si>
  <si>
    <t>JDS-01-02018-21/01</t>
  </si>
  <si>
    <t>5111-300-100</t>
  </si>
  <si>
    <t>JAP-01-02018-21/01</t>
  </si>
  <si>
    <t>RUBI ESMERALDA YÑIGUEZ HUITRON</t>
  </si>
  <si>
    <t xml:space="preserve">JOANA LIZBETH HUERTA PUENTES </t>
  </si>
  <si>
    <t>VERONICA ESPINOZA VELAZQUEZ</t>
  </si>
  <si>
    <t>ERIKA PASOS BAÑUELOS</t>
  </si>
  <si>
    <t>EVELIN GUADALUPE FRANCO VELAZQUEZ</t>
  </si>
  <si>
    <t xml:space="preserve">EDITH BERMUDEZ CURIEL </t>
  </si>
  <si>
    <t xml:space="preserve">SERVIVIOS GENERALES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</si>
  <si>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</si>
  <si>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</si>
  <si>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</si>
  <si>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</si>
  <si>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</si>
  <si>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</si>
  <si>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</si>
  <si>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</si>
  <si>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</si>
  <si>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</si>
  <si>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</si>
  <si>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OFICIAL A</t>
  </si>
  <si>
    <t>OFICIAL B</t>
  </si>
  <si>
    <t>ALEJANDRA RODRIGUEZ PEREZ</t>
  </si>
  <si>
    <t>JOSE LUIS TAVAREZ ALVAREZ</t>
  </si>
  <si>
    <t>NOMINA CORRESPONDIENTE DEL 16 AL 29 DE FEBRERO DE 2020</t>
  </si>
  <si>
    <t>ALEXIA VELAZQUEZ RODRIGUEZ</t>
  </si>
  <si>
    <t>NORMA PATRICIA ZAVALA URENDA</t>
  </si>
  <si>
    <t>SALVADOR GARCIA LUNA</t>
  </si>
  <si>
    <t>MARTIN CAZARES DIEGO</t>
  </si>
  <si>
    <t xml:space="preserve">TALLERISTAS </t>
  </si>
  <si>
    <t>ALVARO SOLORZANO CARBAJAL</t>
  </si>
  <si>
    <t xml:space="preserve">TALLERISTA </t>
  </si>
  <si>
    <t xml:space="preserve">CASA DE LA CULTURA 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</si>
  <si>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</si>
  <si>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</si>
  <si>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</si>
  <si>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</si>
  <si>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</si>
  <si>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</si>
  <si>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</si>
  <si>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SERGIO VIELMA AYALA</t>
  </si>
  <si>
    <t>PATRICIA MARTIN LARIOS</t>
  </si>
  <si>
    <t>ISMENI MARIBEL RUIZ MUÑOZ</t>
  </si>
  <si>
    <t xml:space="preserve">MARINA CAYO MEJIA </t>
  </si>
  <si>
    <t>NOMINA CORRESPONDIENTE DEL 01 AL 29 DE FEBRERO DE 2020</t>
  </si>
  <si>
    <t>CINDY LUPITA CAMPOS BECERRA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</si>
</sst>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4" fontId="0" fillId="0" borderId="0" xfId="0" applyNumberForma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" fontId="8" fillId="0" borderId="0" xfId="0" applyNumberFormat="1" applyFont="1" applyFill="1"/>
    <xf numFmtId="4" fontId="11" fillId="0" borderId="0" xfId="0" applyNumberFormat="1" applyFont="1" applyFill="1"/>
    <xf numFmtId="0" fontId="11" fillId="0" borderId="0" xfId="0" applyFont="1" applyFill="1"/>
    <xf numFmtId="43" fontId="10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4"/>
  <sheetViews>
    <sheetView tabSelected="1" zoomScale="80" zoomScaleNormal="80" workbookViewId="0">
      <selection activeCell="Q211" sqref="Q211"/>
    </sheetView>
  </sheetViews>
  <sheetFormatPr baseColWidth="10" defaultRowHeight="15"/>
  <cols>
    <col min="1" max="1" width="6.42578125" style="44" customWidth="1"/>
    <col min="2" max="2" width="45.7109375" style="44" bestFit="1" customWidth="1"/>
    <col min="3" max="3" width="33" style="44" customWidth="1"/>
    <col min="4" max="4" width="28" style="44" customWidth="1"/>
    <col min="5" max="5" width="15.140625" style="44" customWidth="1"/>
    <col min="6" max="6" width="22.85546875" style="44" customWidth="1"/>
    <col min="7" max="7" width="6" style="44" customWidth="1"/>
    <col min="8" max="8" width="15.42578125" style="44" customWidth="1"/>
    <col min="9" max="10" width="11.42578125" style="44"/>
    <col min="11" max="11" width="14.85546875" style="44" customWidth="1"/>
    <col min="12" max="13" width="11.42578125" style="44"/>
    <col min="14" max="14" width="20.5703125" style="44" customWidth="1"/>
    <col min="15" max="18" width="11.42578125" style="44"/>
    <col min="19" max="19" width="15.140625" style="44" customWidth="1"/>
    <col min="20" max="16384" width="11.42578125" style="1"/>
  </cols>
  <sheetData>
    <row r="1" spans="1:19" ht="15.7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5.75">
      <c r="A2" s="59" t="s">
        <v>454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15.7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5.75">
      <c r="A4" s="23" t="s">
        <v>1</v>
      </c>
      <c r="B4" s="23" t="s">
        <v>2</v>
      </c>
      <c r="C4" s="24" t="s">
        <v>3</v>
      </c>
      <c r="D4" s="24" t="s">
        <v>4</v>
      </c>
      <c r="E4" s="23" t="s">
        <v>5</v>
      </c>
      <c r="F4" s="23" t="s">
        <v>6</v>
      </c>
      <c r="G4" s="23" t="s">
        <v>7</v>
      </c>
      <c r="H4" s="25" t="s">
        <v>8</v>
      </c>
      <c r="I4" s="25" t="s">
        <v>9</v>
      </c>
      <c r="J4" s="25" t="s">
        <v>10</v>
      </c>
      <c r="K4" s="24" t="s">
        <v>370</v>
      </c>
      <c r="L4" s="24" t="s">
        <v>12</v>
      </c>
      <c r="M4" s="23" t="s">
        <v>13</v>
      </c>
      <c r="N4" s="23" t="s">
        <v>14</v>
      </c>
      <c r="O4" s="23" t="s">
        <v>15</v>
      </c>
      <c r="P4" s="23" t="s">
        <v>16</v>
      </c>
      <c r="Q4" s="23" t="s">
        <v>17</v>
      </c>
      <c r="R4" s="23" t="s">
        <v>18</v>
      </c>
      <c r="S4" s="26" t="s">
        <v>19</v>
      </c>
    </row>
    <row r="5" spans="1:19" ht="15.75">
      <c r="B5" s="7" t="s">
        <v>20</v>
      </c>
      <c r="C5" s="3"/>
      <c r="D5" s="3"/>
      <c r="E5" s="4"/>
      <c r="F5" s="4"/>
      <c r="G5" s="4"/>
      <c r="H5" s="9"/>
    </row>
    <row r="6" spans="1:19" ht="15.75">
      <c r="A6" s="27">
        <v>1</v>
      </c>
      <c r="B6" s="2" t="s">
        <v>224</v>
      </c>
      <c r="C6" s="3" t="s">
        <v>21</v>
      </c>
      <c r="D6" s="3" t="s">
        <v>22</v>
      </c>
      <c r="E6" s="4" t="s">
        <v>23</v>
      </c>
      <c r="F6" s="4" t="s">
        <v>243</v>
      </c>
      <c r="G6" s="4" t="s">
        <v>24</v>
      </c>
      <c r="H6" s="10">
        <v>25985</v>
      </c>
      <c r="I6" s="18"/>
      <c r="J6" s="18"/>
      <c r="K6" s="48"/>
      <c r="L6" s="48"/>
      <c r="M6" s="48"/>
      <c r="N6" s="28">
        <f>H6+I6+J6+K6+L6+M6</f>
        <v>25985</v>
      </c>
      <c r="O6" s="18">
        <v>5678.47</v>
      </c>
      <c r="P6" s="48"/>
      <c r="Q6" s="48"/>
      <c r="R6" s="48"/>
      <c r="S6" s="28">
        <f>N6-O6-P6-Q6-R6</f>
        <v>20306.53</v>
      </c>
    </row>
    <row r="7" spans="1:19" ht="15.75">
      <c r="A7" s="27">
        <v>2</v>
      </c>
      <c r="B7" s="2" t="s">
        <v>404</v>
      </c>
      <c r="C7" s="3" t="s">
        <v>405</v>
      </c>
      <c r="D7" s="3" t="s">
        <v>22</v>
      </c>
      <c r="E7" s="4" t="s">
        <v>23</v>
      </c>
      <c r="F7" s="4" t="s">
        <v>406</v>
      </c>
      <c r="G7" s="4" t="s">
        <v>24</v>
      </c>
      <c r="H7" s="10">
        <v>4953.2</v>
      </c>
      <c r="I7" s="18"/>
      <c r="J7" s="18"/>
      <c r="K7" s="48"/>
      <c r="L7" s="48"/>
      <c r="M7" s="48"/>
      <c r="N7" s="28">
        <f>H7+I7+J7+K7+L7+M7</f>
        <v>4953.2</v>
      </c>
      <c r="O7" s="18">
        <v>453.2</v>
      </c>
      <c r="P7" s="48"/>
      <c r="Q7" s="48"/>
      <c r="R7" s="48"/>
      <c r="S7" s="28">
        <f>N7-O7-P7-Q7-R7</f>
        <v>4500</v>
      </c>
    </row>
    <row r="8" spans="1:19" ht="15.75">
      <c r="A8" s="27">
        <v>3</v>
      </c>
      <c r="B8" s="2" t="s">
        <v>228</v>
      </c>
      <c r="C8" s="3" t="s">
        <v>225</v>
      </c>
      <c r="D8" s="3" t="s">
        <v>227</v>
      </c>
      <c r="E8" s="4" t="s">
        <v>23</v>
      </c>
      <c r="F8" s="4" t="s">
        <v>309</v>
      </c>
      <c r="G8" s="4" t="s">
        <v>24</v>
      </c>
      <c r="H8" s="10">
        <v>14700</v>
      </c>
      <c r="I8" s="18"/>
      <c r="J8" s="18"/>
      <c r="K8" s="48"/>
      <c r="L8" s="48"/>
      <c r="M8" s="48"/>
      <c r="N8" s="28">
        <f t="shared" ref="N8:N32" si="0">H8+I8+J8+K8+L8+M8</f>
        <v>14700</v>
      </c>
      <c r="O8" s="18">
        <v>2561.39</v>
      </c>
      <c r="P8" s="48"/>
      <c r="Q8" s="48"/>
      <c r="R8" s="48"/>
      <c r="S8" s="28">
        <f t="shared" ref="S8:S29" si="1">N8-O8-P8-Q8-R8</f>
        <v>12138.61</v>
      </c>
    </row>
    <row r="9" spans="1:19" ht="15.75">
      <c r="A9" s="27">
        <v>4</v>
      </c>
      <c r="B9" s="2" t="s">
        <v>46</v>
      </c>
      <c r="C9" s="3" t="s">
        <v>226</v>
      </c>
      <c r="D9" s="3" t="s">
        <v>30</v>
      </c>
      <c r="E9" s="4" t="s">
        <v>28</v>
      </c>
      <c r="F9" s="4" t="s">
        <v>244</v>
      </c>
      <c r="G9" s="4" t="s">
        <v>24</v>
      </c>
      <c r="H9" s="10">
        <v>11000</v>
      </c>
      <c r="I9" s="18"/>
      <c r="J9" s="18"/>
      <c r="K9" s="48"/>
      <c r="L9" s="48"/>
      <c r="M9" s="48"/>
      <c r="N9" s="28">
        <f t="shared" si="0"/>
        <v>11000</v>
      </c>
      <c r="O9" s="18">
        <v>1711.43</v>
      </c>
      <c r="P9" s="48"/>
      <c r="Q9" s="48"/>
      <c r="R9" s="48"/>
      <c r="S9" s="28">
        <f t="shared" si="1"/>
        <v>9288.57</v>
      </c>
    </row>
    <row r="10" spans="1:19" ht="15.75">
      <c r="A10" s="27">
        <v>5</v>
      </c>
      <c r="B10" s="2" t="s">
        <v>229</v>
      </c>
      <c r="C10" s="3" t="s">
        <v>31</v>
      </c>
      <c r="D10" s="3" t="s">
        <v>32</v>
      </c>
      <c r="E10" s="4" t="s">
        <v>23</v>
      </c>
      <c r="F10" s="4" t="s">
        <v>309</v>
      </c>
      <c r="G10" s="4" t="s">
        <v>24</v>
      </c>
      <c r="H10" s="10">
        <v>12070.3</v>
      </c>
      <c r="I10" s="18"/>
      <c r="J10" s="18"/>
      <c r="K10" s="48"/>
      <c r="L10" s="48"/>
      <c r="M10" s="48"/>
      <c r="N10" s="28">
        <f t="shared" si="0"/>
        <v>12070.3</v>
      </c>
      <c r="O10" s="18">
        <v>1942.61</v>
      </c>
      <c r="P10" s="48"/>
      <c r="Q10" s="48"/>
      <c r="R10" s="48"/>
      <c r="S10" s="28">
        <f t="shared" si="1"/>
        <v>10127.689999999999</v>
      </c>
    </row>
    <row r="11" spans="1:19" ht="15.75">
      <c r="A11" s="27">
        <v>6</v>
      </c>
      <c r="B11" s="2" t="s">
        <v>230</v>
      </c>
      <c r="C11" s="3" t="s">
        <v>31</v>
      </c>
      <c r="D11" s="3" t="s">
        <v>32</v>
      </c>
      <c r="E11" s="4" t="s">
        <v>23</v>
      </c>
      <c r="F11" s="4" t="s">
        <v>245</v>
      </c>
      <c r="G11" s="4" t="s">
        <v>24</v>
      </c>
      <c r="H11" s="10">
        <v>12070.3</v>
      </c>
      <c r="I11" s="18"/>
      <c r="J11" s="18"/>
      <c r="K11" s="48"/>
      <c r="L11" s="48"/>
      <c r="M11" s="48"/>
      <c r="N11" s="28">
        <f t="shared" si="0"/>
        <v>12070.3</v>
      </c>
      <c r="O11" s="18">
        <v>1942.61</v>
      </c>
      <c r="P11" s="48"/>
      <c r="Q11" s="48"/>
      <c r="R11" s="48"/>
      <c r="S11" s="28">
        <f t="shared" si="1"/>
        <v>10127.689999999999</v>
      </c>
    </row>
    <row r="12" spans="1:19" ht="15.75">
      <c r="A12" s="27">
        <v>7</v>
      </c>
      <c r="B12" s="2" t="s">
        <v>231</v>
      </c>
      <c r="C12" s="3" t="s">
        <v>31</v>
      </c>
      <c r="D12" s="3" t="s">
        <v>32</v>
      </c>
      <c r="E12" s="4" t="s">
        <v>23</v>
      </c>
      <c r="F12" s="4" t="s">
        <v>246</v>
      </c>
      <c r="G12" s="4" t="s">
        <v>24</v>
      </c>
      <c r="H12" s="10">
        <v>12070.3</v>
      </c>
      <c r="I12" s="18"/>
      <c r="J12" s="18"/>
      <c r="K12" s="48"/>
      <c r="L12" s="48"/>
      <c r="M12" s="48"/>
      <c r="N12" s="28">
        <f t="shared" si="0"/>
        <v>12070.3</v>
      </c>
      <c r="O12" s="18">
        <v>1942.61</v>
      </c>
      <c r="P12" s="48"/>
      <c r="Q12" s="48"/>
      <c r="R12" s="48"/>
      <c r="S12" s="28">
        <f t="shared" si="1"/>
        <v>10127.689999999999</v>
      </c>
    </row>
    <row r="13" spans="1:19" ht="15.75">
      <c r="A13" s="27">
        <v>8</v>
      </c>
      <c r="B13" s="2" t="s">
        <v>210</v>
      </c>
      <c r="C13" s="3" t="s">
        <v>31</v>
      </c>
      <c r="D13" s="3" t="s">
        <v>32</v>
      </c>
      <c r="E13" s="4" t="s">
        <v>23</v>
      </c>
      <c r="F13" s="4" t="s">
        <v>247</v>
      </c>
      <c r="G13" s="4" t="s">
        <v>24</v>
      </c>
      <c r="H13" s="10">
        <v>12070.3</v>
      </c>
      <c r="I13" s="18"/>
      <c r="J13" s="18"/>
      <c r="K13" s="48"/>
      <c r="L13" s="48"/>
      <c r="M13" s="48"/>
      <c r="N13" s="28">
        <f t="shared" si="0"/>
        <v>12070.3</v>
      </c>
      <c r="O13" s="18">
        <v>1942.61</v>
      </c>
      <c r="P13" s="48"/>
      <c r="Q13" s="48"/>
      <c r="R13" s="48"/>
      <c r="S13" s="28">
        <f t="shared" si="1"/>
        <v>10127.689999999999</v>
      </c>
    </row>
    <row r="14" spans="1:19" ht="15.75">
      <c r="A14" s="27">
        <v>9</v>
      </c>
      <c r="B14" s="2" t="s">
        <v>211</v>
      </c>
      <c r="C14" s="3" t="s">
        <v>31</v>
      </c>
      <c r="D14" s="3" t="s">
        <v>32</v>
      </c>
      <c r="E14" s="4" t="s">
        <v>23</v>
      </c>
      <c r="F14" s="4" t="s">
        <v>248</v>
      </c>
      <c r="G14" s="4" t="s">
        <v>24</v>
      </c>
      <c r="H14" s="10">
        <v>12070.3</v>
      </c>
      <c r="I14" s="18"/>
      <c r="J14" s="18"/>
      <c r="K14" s="48"/>
      <c r="L14" s="48"/>
      <c r="M14" s="48"/>
      <c r="N14" s="28">
        <f t="shared" si="0"/>
        <v>12070.3</v>
      </c>
      <c r="O14" s="18">
        <v>1942.61</v>
      </c>
      <c r="P14" s="48"/>
      <c r="Q14" s="48"/>
      <c r="R14" s="48"/>
      <c r="S14" s="28">
        <f t="shared" si="1"/>
        <v>10127.689999999999</v>
      </c>
    </row>
    <row r="15" spans="1:19" ht="15.75">
      <c r="A15" s="27">
        <v>10</v>
      </c>
      <c r="B15" s="2" t="s">
        <v>232</v>
      </c>
      <c r="C15" s="3" t="s">
        <v>31</v>
      </c>
      <c r="D15" s="3" t="s">
        <v>32</v>
      </c>
      <c r="E15" s="4" t="s">
        <v>23</v>
      </c>
      <c r="F15" s="4" t="s">
        <v>249</v>
      </c>
      <c r="G15" s="4" t="s">
        <v>24</v>
      </c>
      <c r="H15" s="10">
        <v>12070.3</v>
      </c>
      <c r="I15" s="18"/>
      <c r="J15" s="18"/>
      <c r="K15" s="48"/>
      <c r="L15" s="48"/>
      <c r="M15" s="48"/>
      <c r="N15" s="28">
        <f t="shared" si="0"/>
        <v>12070.3</v>
      </c>
      <c r="O15" s="18">
        <v>1942.61</v>
      </c>
      <c r="P15" s="48"/>
      <c r="Q15" s="48"/>
      <c r="R15" s="48"/>
      <c r="S15" s="28">
        <f t="shared" si="1"/>
        <v>10127.689999999999</v>
      </c>
    </row>
    <row r="16" spans="1:19" ht="15.75">
      <c r="A16" s="27">
        <v>11</v>
      </c>
      <c r="B16" s="2" t="s">
        <v>327</v>
      </c>
      <c r="C16" s="3" t="s">
        <v>31</v>
      </c>
      <c r="D16" s="3" t="s">
        <v>32</v>
      </c>
      <c r="E16" s="4" t="s">
        <v>23</v>
      </c>
      <c r="F16" s="4" t="s">
        <v>250</v>
      </c>
      <c r="G16" s="4" t="s">
        <v>24</v>
      </c>
      <c r="H16" s="10">
        <v>12070.3</v>
      </c>
      <c r="I16" s="18"/>
      <c r="J16" s="18"/>
      <c r="K16" s="48"/>
      <c r="L16" s="48"/>
      <c r="M16" s="48"/>
      <c r="N16" s="28">
        <f t="shared" si="0"/>
        <v>12070.3</v>
      </c>
      <c r="O16" s="18">
        <v>1942.61</v>
      </c>
      <c r="P16" s="48"/>
      <c r="Q16" s="48"/>
      <c r="R16" s="48"/>
      <c r="S16" s="28">
        <f t="shared" si="1"/>
        <v>10127.689999999999</v>
      </c>
    </row>
    <row r="17" spans="1:19" ht="15.75">
      <c r="A17" s="27">
        <v>12</v>
      </c>
      <c r="B17" s="2" t="s">
        <v>233</v>
      </c>
      <c r="C17" s="3" t="s">
        <v>31</v>
      </c>
      <c r="D17" s="3" t="s">
        <v>32</v>
      </c>
      <c r="E17" s="4" t="s">
        <v>23</v>
      </c>
      <c r="F17" s="4" t="s">
        <v>252</v>
      </c>
      <c r="G17" s="4" t="s">
        <v>24</v>
      </c>
      <c r="H17" s="10">
        <v>12070.3</v>
      </c>
      <c r="I17" s="18"/>
      <c r="J17" s="18"/>
      <c r="K17" s="48"/>
      <c r="L17" s="48"/>
      <c r="M17" s="48"/>
      <c r="N17" s="28">
        <f t="shared" si="0"/>
        <v>12070.3</v>
      </c>
      <c r="O17" s="18">
        <v>1942.61</v>
      </c>
      <c r="P17" s="48"/>
      <c r="Q17" s="48"/>
      <c r="R17" s="48"/>
      <c r="S17" s="28">
        <f t="shared" si="1"/>
        <v>10127.689999999999</v>
      </c>
    </row>
    <row r="18" spans="1:19" ht="15.75">
      <c r="A18" s="27">
        <v>13</v>
      </c>
      <c r="B18" s="2" t="s">
        <v>234</v>
      </c>
      <c r="C18" s="3" t="s">
        <v>31</v>
      </c>
      <c r="D18" s="3" t="s">
        <v>32</v>
      </c>
      <c r="E18" s="4" t="s">
        <v>23</v>
      </c>
      <c r="F18" s="4" t="s">
        <v>251</v>
      </c>
      <c r="G18" s="4" t="s">
        <v>24</v>
      </c>
      <c r="H18" s="10">
        <v>12070.3</v>
      </c>
      <c r="I18" s="18"/>
      <c r="J18" s="18"/>
      <c r="K18" s="48"/>
      <c r="L18" s="48"/>
      <c r="M18" s="48"/>
      <c r="N18" s="28">
        <f t="shared" si="0"/>
        <v>12070.3</v>
      </c>
      <c r="O18" s="18">
        <v>1942.61</v>
      </c>
      <c r="P18" s="48"/>
      <c r="Q18" s="48"/>
      <c r="R18" s="48"/>
      <c r="S18" s="28">
        <f t="shared" si="1"/>
        <v>10127.689999999999</v>
      </c>
    </row>
    <row r="19" spans="1:19" ht="15.75">
      <c r="A19" s="27">
        <v>14</v>
      </c>
      <c r="B19" s="2" t="s">
        <v>391</v>
      </c>
      <c r="C19" s="3" t="s">
        <v>392</v>
      </c>
      <c r="D19" s="3" t="s">
        <v>33</v>
      </c>
      <c r="E19" s="4" t="s">
        <v>28</v>
      </c>
      <c r="F19" s="4" t="s">
        <v>393</v>
      </c>
      <c r="G19" s="4" t="s">
        <v>24</v>
      </c>
      <c r="H19" s="10">
        <v>11000</v>
      </c>
      <c r="I19" s="18"/>
      <c r="J19" s="18"/>
      <c r="K19" s="48"/>
      <c r="L19" s="48"/>
      <c r="M19" s="48"/>
      <c r="N19" s="28">
        <f t="shared" si="0"/>
        <v>11000</v>
      </c>
      <c r="O19" s="18">
        <v>1711.43</v>
      </c>
      <c r="P19" s="48"/>
      <c r="Q19" s="48"/>
      <c r="R19" s="48"/>
      <c r="S19" s="28">
        <f t="shared" si="1"/>
        <v>9288.57</v>
      </c>
    </row>
    <row r="20" spans="1:19" ht="15.75">
      <c r="A20" s="27">
        <v>15</v>
      </c>
      <c r="B20" s="2" t="s">
        <v>55</v>
      </c>
      <c r="C20" s="3" t="s">
        <v>320</v>
      </c>
      <c r="D20" s="3" t="s">
        <v>33</v>
      </c>
      <c r="E20" s="4" t="s">
        <v>28</v>
      </c>
      <c r="F20" s="4" t="s">
        <v>319</v>
      </c>
      <c r="G20" s="4" t="s">
        <v>44</v>
      </c>
      <c r="H20" s="10">
        <v>4595</v>
      </c>
      <c r="I20" s="18"/>
      <c r="J20" s="18"/>
      <c r="K20" s="48"/>
      <c r="L20" s="48"/>
      <c r="M20" s="28"/>
      <c r="N20" s="28">
        <f t="shared" si="0"/>
        <v>4595</v>
      </c>
      <c r="O20" s="18">
        <v>395.78</v>
      </c>
      <c r="P20" s="48"/>
      <c r="Q20" s="48"/>
      <c r="R20" s="48"/>
      <c r="S20" s="28">
        <f t="shared" si="1"/>
        <v>4199.22</v>
      </c>
    </row>
    <row r="21" spans="1:19" ht="15.75">
      <c r="A21" s="27">
        <v>16</v>
      </c>
      <c r="B21" s="21" t="s">
        <v>194</v>
      </c>
      <c r="C21" s="3" t="s">
        <v>322</v>
      </c>
      <c r="D21" s="3" t="s">
        <v>36</v>
      </c>
      <c r="E21" s="4" t="s">
        <v>28</v>
      </c>
      <c r="F21" s="4" t="s">
        <v>355</v>
      </c>
      <c r="G21" s="4" t="s">
        <v>24</v>
      </c>
      <c r="H21" s="6">
        <v>5159.5</v>
      </c>
      <c r="I21" s="5"/>
      <c r="J21" s="5"/>
      <c r="K21" s="48"/>
      <c r="L21" s="48"/>
      <c r="M21" s="48"/>
      <c r="N21" s="28">
        <f t="shared" si="0"/>
        <v>5159.5</v>
      </c>
      <c r="O21" s="5">
        <v>490.17</v>
      </c>
      <c r="P21" s="48"/>
      <c r="Q21" s="28">
        <v>500</v>
      </c>
      <c r="R21" s="48"/>
      <c r="S21" s="28">
        <f t="shared" si="1"/>
        <v>4169.33</v>
      </c>
    </row>
    <row r="22" spans="1:19" ht="15.75">
      <c r="A22" s="27">
        <v>17</v>
      </c>
      <c r="B22" s="2" t="s">
        <v>213</v>
      </c>
      <c r="C22" s="3" t="s">
        <v>321</v>
      </c>
      <c r="D22" s="3" t="s">
        <v>314</v>
      </c>
      <c r="E22" s="4" t="s">
        <v>28</v>
      </c>
      <c r="F22" s="4" t="s">
        <v>308</v>
      </c>
      <c r="G22" s="4" t="s">
        <v>44</v>
      </c>
      <c r="H22" s="6">
        <v>3325</v>
      </c>
      <c r="I22" s="5"/>
      <c r="J22" s="5"/>
      <c r="K22" s="48"/>
      <c r="L22" s="28"/>
      <c r="M22" s="28"/>
      <c r="N22" s="28">
        <f t="shared" si="0"/>
        <v>3325</v>
      </c>
      <c r="O22" s="18">
        <v>115.26</v>
      </c>
      <c r="P22" s="28"/>
      <c r="Q22" s="5">
        <v>500</v>
      </c>
      <c r="R22" s="48"/>
      <c r="S22" s="28">
        <f t="shared" si="1"/>
        <v>2709.74</v>
      </c>
    </row>
    <row r="23" spans="1:19" ht="15.75">
      <c r="A23" s="27">
        <v>18</v>
      </c>
      <c r="B23" s="2" t="s">
        <v>99</v>
      </c>
      <c r="C23" s="3" t="s">
        <v>155</v>
      </c>
      <c r="D23" s="3" t="s">
        <v>314</v>
      </c>
      <c r="E23" s="4" t="s">
        <v>28</v>
      </c>
      <c r="F23" s="4" t="s">
        <v>296</v>
      </c>
      <c r="G23" s="4" t="s">
        <v>75</v>
      </c>
      <c r="H23" s="5">
        <v>3554.24</v>
      </c>
      <c r="I23" s="5"/>
      <c r="J23" s="5"/>
      <c r="K23" s="28"/>
      <c r="L23" s="48"/>
      <c r="M23" s="28"/>
      <c r="N23" s="28">
        <f t="shared" si="0"/>
        <v>3554.24</v>
      </c>
      <c r="O23" s="5">
        <v>157.9</v>
      </c>
      <c r="P23" s="48"/>
      <c r="Q23" s="48"/>
      <c r="R23" s="48"/>
      <c r="S23" s="28">
        <f t="shared" si="1"/>
        <v>3396.3399999999997</v>
      </c>
    </row>
    <row r="24" spans="1:19" ht="15.75">
      <c r="A24" s="27">
        <v>19</v>
      </c>
      <c r="B24" s="27" t="s">
        <v>40</v>
      </c>
      <c r="C24" s="3" t="s">
        <v>38</v>
      </c>
      <c r="D24" s="3" t="s">
        <v>39</v>
      </c>
      <c r="E24" s="4" t="s">
        <v>28</v>
      </c>
      <c r="F24" s="4" t="s">
        <v>254</v>
      </c>
      <c r="G24" s="4" t="s">
        <v>26</v>
      </c>
      <c r="H24" s="10">
        <v>2293</v>
      </c>
      <c r="I24" s="18">
        <v>40.72</v>
      </c>
      <c r="J24" s="18"/>
      <c r="K24" s="48"/>
      <c r="L24" s="48"/>
      <c r="M24" s="28"/>
      <c r="N24" s="28">
        <f t="shared" si="0"/>
        <v>2333.7199999999998</v>
      </c>
      <c r="O24" s="18"/>
      <c r="P24" s="48"/>
      <c r="Q24" s="48"/>
      <c r="R24" s="48"/>
      <c r="S24" s="28">
        <f t="shared" si="1"/>
        <v>2333.7199999999998</v>
      </c>
    </row>
    <row r="25" spans="1:19" ht="15.75">
      <c r="A25" s="27">
        <v>20</v>
      </c>
      <c r="B25" s="2" t="s">
        <v>240</v>
      </c>
      <c r="C25" s="3" t="s">
        <v>146</v>
      </c>
      <c r="D25" s="3" t="s">
        <v>42</v>
      </c>
      <c r="E25" s="4" t="s">
        <v>28</v>
      </c>
      <c r="F25" s="4" t="s">
        <v>255</v>
      </c>
      <c r="G25" s="4" t="s">
        <v>24</v>
      </c>
      <c r="H25" s="10">
        <v>5159.5</v>
      </c>
      <c r="I25" s="18"/>
      <c r="J25" s="18"/>
      <c r="K25" s="48"/>
      <c r="L25" s="48"/>
      <c r="M25" s="48"/>
      <c r="N25" s="28">
        <f t="shared" si="0"/>
        <v>5159.5</v>
      </c>
      <c r="O25" s="18">
        <v>490.17</v>
      </c>
      <c r="P25" s="48"/>
      <c r="Q25" s="48"/>
      <c r="R25" s="48"/>
      <c r="S25" s="28">
        <f t="shared" si="1"/>
        <v>4669.33</v>
      </c>
    </row>
    <row r="26" spans="1:19" ht="15.75">
      <c r="A26" s="27">
        <v>21</v>
      </c>
      <c r="B26" s="2" t="s">
        <v>241</v>
      </c>
      <c r="C26" s="3" t="s">
        <v>323</v>
      </c>
      <c r="D26" s="3" t="s">
        <v>47</v>
      </c>
      <c r="E26" s="4" t="s">
        <v>28</v>
      </c>
      <c r="F26" s="4" t="s">
        <v>256</v>
      </c>
      <c r="G26" s="4" t="s">
        <v>24</v>
      </c>
      <c r="H26" s="6">
        <v>6933.9</v>
      </c>
      <c r="I26" s="5"/>
      <c r="J26" s="5"/>
      <c r="K26" s="48"/>
      <c r="L26" s="48"/>
      <c r="M26" s="48"/>
      <c r="N26" s="28">
        <f t="shared" si="0"/>
        <v>6933.9</v>
      </c>
      <c r="O26" s="5">
        <v>842.91</v>
      </c>
      <c r="P26" s="48"/>
      <c r="Q26" s="48"/>
      <c r="R26" s="48"/>
      <c r="S26" s="28">
        <f t="shared" si="1"/>
        <v>6090.99</v>
      </c>
    </row>
    <row r="27" spans="1:19" s="44" customFormat="1" ht="15.75">
      <c r="A27" s="27">
        <v>22</v>
      </c>
      <c r="B27" s="2" t="s">
        <v>214</v>
      </c>
      <c r="C27" s="3" t="s">
        <v>238</v>
      </c>
      <c r="D27" s="3" t="s">
        <v>215</v>
      </c>
      <c r="E27" s="4" t="s">
        <v>28</v>
      </c>
      <c r="F27" s="4" t="s">
        <v>311</v>
      </c>
      <c r="G27" s="4" t="s">
        <v>24</v>
      </c>
      <c r="H27" s="6">
        <v>5159.5</v>
      </c>
      <c r="I27" s="5"/>
      <c r="J27" s="5"/>
      <c r="K27" s="48"/>
      <c r="L27" s="48"/>
      <c r="M27" s="48"/>
      <c r="N27" s="28">
        <f t="shared" si="0"/>
        <v>5159.5</v>
      </c>
      <c r="O27" s="5">
        <v>490.17</v>
      </c>
      <c r="P27" s="48"/>
      <c r="Q27" s="48"/>
      <c r="R27" s="48"/>
      <c r="S27" s="28">
        <f t="shared" si="1"/>
        <v>4669.33</v>
      </c>
    </row>
    <row r="28" spans="1:19" ht="15.75">
      <c r="A28" s="27">
        <v>23</v>
      </c>
      <c r="B28" s="2" t="s">
        <v>205</v>
      </c>
      <c r="C28" s="3" t="s">
        <v>322</v>
      </c>
      <c r="D28" s="3" t="s">
        <v>206</v>
      </c>
      <c r="E28" s="4" t="s">
        <v>28</v>
      </c>
      <c r="F28" s="4" t="s">
        <v>312</v>
      </c>
      <c r="G28" s="4" t="s">
        <v>24</v>
      </c>
      <c r="H28" s="6">
        <v>5159.5</v>
      </c>
      <c r="I28" s="5"/>
      <c r="J28" s="5"/>
      <c r="K28" s="48"/>
      <c r="L28" s="48"/>
      <c r="M28" s="28"/>
      <c r="N28" s="28">
        <f t="shared" si="0"/>
        <v>5159.5</v>
      </c>
      <c r="O28" s="5">
        <v>490.17</v>
      </c>
      <c r="P28" s="48"/>
      <c r="Q28" s="48"/>
      <c r="R28" s="48"/>
      <c r="S28" s="28">
        <f t="shared" si="1"/>
        <v>4669.33</v>
      </c>
    </row>
    <row r="29" spans="1:19" ht="15.75">
      <c r="A29" s="27">
        <v>24</v>
      </c>
      <c r="B29" s="2" t="s">
        <v>371</v>
      </c>
      <c r="C29" s="3" t="s">
        <v>35</v>
      </c>
      <c r="D29" s="3" t="s">
        <v>372</v>
      </c>
      <c r="E29" s="4" t="s">
        <v>28</v>
      </c>
      <c r="F29" s="4" t="s">
        <v>373</v>
      </c>
      <c r="G29" s="4" t="s">
        <v>24</v>
      </c>
      <c r="H29" s="10">
        <v>3791.07</v>
      </c>
      <c r="I29" s="18"/>
      <c r="J29" s="28"/>
      <c r="K29" s="48"/>
      <c r="N29" s="28">
        <f t="shared" si="0"/>
        <v>3791.07</v>
      </c>
      <c r="O29" s="18">
        <v>291.07</v>
      </c>
      <c r="S29" s="28">
        <f t="shared" si="1"/>
        <v>3500</v>
      </c>
    </row>
    <row r="30" spans="1:19" ht="15.75">
      <c r="A30" s="27">
        <v>25</v>
      </c>
      <c r="B30" s="2" t="s">
        <v>385</v>
      </c>
      <c r="C30" s="3" t="s">
        <v>322</v>
      </c>
      <c r="D30" s="3" t="s">
        <v>386</v>
      </c>
      <c r="E30" s="4" t="s">
        <v>28</v>
      </c>
      <c r="F30" s="4" t="s">
        <v>401</v>
      </c>
      <c r="G30" s="4" t="s">
        <v>24</v>
      </c>
      <c r="H30" s="6">
        <v>5159.5</v>
      </c>
      <c r="I30" s="5"/>
      <c r="J30" s="5"/>
      <c r="K30" s="48"/>
      <c r="L30" s="48"/>
      <c r="M30" s="48"/>
      <c r="N30" s="32">
        <f t="shared" si="0"/>
        <v>5159.5</v>
      </c>
      <c r="O30" s="5">
        <v>490.17</v>
      </c>
      <c r="P30" s="48"/>
      <c r="Q30" s="48"/>
      <c r="R30" s="48"/>
      <c r="S30" s="28">
        <f>N30-O30-P30-Q30-R30</f>
        <v>4669.33</v>
      </c>
    </row>
    <row r="31" spans="1:19" ht="15.75">
      <c r="A31" s="27">
        <v>26</v>
      </c>
      <c r="B31" s="2" t="s">
        <v>394</v>
      </c>
      <c r="C31" s="3" t="s">
        <v>322</v>
      </c>
      <c r="D31" s="3" t="s">
        <v>428</v>
      </c>
      <c r="E31" s="4" t="s">
        <v>28</v>
      </c>
      <c r="F31" s="4" t="s">
        <v>429</v>
      </c>
      <c r="G31" s="4" t="s">
        <v>24</v>
      </c>
      <c r="H31" s="6">
        <v>5159.5</v>
      </c>
      <c r="I31" s="5"/>
      <c r="J31" s="5"/>
      <c r="K31" s="48"/>
      <c r="L31" s="48"/>
      <c r="M31" s="48"/>
      <c r="N31" s="32">
        <f t="shared" si="0"/>
        <v>5159.5</v>
      </c>
      <c r="O31" s="5">
        <v>490.17</v>
      </c>
      <c r="P31" s="48"/>
      <c r="Q31" s="48"/>
      <c r="R31" s="48"/>
      <c r="S31" s="28">
        <f t="shared" ref="S31:S32" si="2">N31-O31-P31-Q31-R31</f>
        <v>4669.33</v>
      </c>
    </row>
    <row r="32" spans="1:19" ht="15.75">
      <c r="A32" s="27">
        <v>27</v>
      </c>
      <c r="B32" s="2" t="s">
        <v>453</v>
      </c>
      <c r="C32" s="3" t="s">
        <v>35</v>
      </c>
      <c r="D32" s="3" t="s">
        <v>367</v>
      </c>
      <c r="E32" s="4" t="s">
        <v>28</v>
      </c>
      <c r="F32" s="4" t="s">
        <v>336</v>
      </c>
      <c r="G32" s="4" t="s">
        <v>24</v>
      </c>
      <c r="H32" s="6">
        <v>3791.07</v>
      </c>
      <c r="I32" s="5"/>
      <c r="J32" s="5"/>
      <c r="K32" s="48"/>
      <c r="L32" s="48"/>
      <c r="M32" s="48"/>
      <c r="N32" s="32">
        <f t="shared" si="0"/>
        <v>3791.07</v>
      </c>
      <c r="O32" s="5">
        <v>291.07</v>
      </c>
      <c r="P32" s="48"/>
      <c r="Q32" s="48"/>
      <c r="R32" s="48"/>
      <c r="S32" s="28">
        <f t="shared" si="2"/>
        <v>3500</v>
      </c>
    </row>
    <row r="33" spans="1:19" ht="15.75">
      <c r="B33" s="41" t="s">
        <v>48</v>
      </c>
      <c r="C33" s="3"/>
      <c r="D33" s="3"/>
      <c r="E33" s="4"/>
      <c r="F33" s="4"/>
      <c r="G33" s="4"/>
      <c r="H33" s="12">
        <f>SUM(H6:H32)</f>
        <v>235511.18</v>
      </c>
      <c r="I33" s="12">
        <f t="shared" ref="I33:S33" si="3">SUM(I6:I32)</f>
        <v>40.72</v>
      </c>
      <c r="J33" s="12">
        <f t="shared" si="3"/>
        <v>0</v>
      </c>
      <c r="K33" s="12">
        <f t="shared" si="3"/>
        <v>0</v>
      </c>
      <c r="L33" s="12">
        <f t="shared" si="3"/>
        <v>0</v>
      </c>
      <c r="M33" s="12">
        <f t="shared" si="3"/>
        <v>0</v>
      </c>
      <c r="N33" s="12">
        <f t="shared" si="3"/>
        <v>235551.9</v>
      </c>
      <c r="O33" s="12">
        <f t="shared" si="3"/>
        <v>34634.419999999991</v>
      </c>
      <c r="P33" s="12">
        <f t="shared" si="3"/>
        <v>0</v>
      </c>
      <c r="Q33" s="12">
        <f t="shared" si="3"/>
        <v>1000</v>
      </c>
      <c r="R33" s="12">
        <f t="shared" si="3"/>
        <v>0</v>
      </c>
      <c r="S33" s="12">
        <f t="shared" si="3"/>
        <v>199917.47999999992</v>
      </c>
    </row>
    <row r="34" spans="1:19" ht="15.75">
      <c r="B34" s="2"/>
      <c r="C34" s="3"/>
      <c r="D34" s="3"/>
      <c r="E34" s="4"/>
      <c r="F34" s="4"/>
      <c r="G34" s="4"/>
      <c r="H34" s="12"/>
      <c r="I34" s="19"/>
      <c r="J34" s="19"/>
      <c r="K34" s="48"/>
      <c r="L34" s="48"/>
      <c r="M34" s="48"/>
      <c r="N34" s="48"/>
      <c r="O34" s="19"/>
      <c r="P34" s="48"/>
      <c r="Q34" s="48"/>
      <c r="R34" s="48"/>
      <c r="S34" s="48"/>
    </row>
    <row r="35" spans="1:19" ht="15.75">
      <c r="B35" s="7" t="s">
        <v>49</v>
      </c>
      <c r="C35" s="2"/>
      <c r="D35" s="2"/>
      <c r="E35" s="2"/>
      <c r="F35" s="2"/>
      <c r="G35" s="2"/>
      <c r="H35" s="32"/>
      <c r="I35" s="32"/>
      <c r="J35" s="32"/>
      <c r="K35" s="48"/>
      <c r="L35" s="48"/>
      <c r="M35" s="48"/>
      <c r="N35" s="48"/>
      <c r="O35" s="32"/>
      <c r="P35" s="48"/>
      <c r="Q35" s="48"/>
      <c r="R35" s="48"/>
      <c r="S35" s="48"/>
    </row>
    <row r="36" spans="1:19" ht="15.75">
      <c r="A36" s="27">
        <v>28</v>
      </c>
      <c r="B36" s="2" t="s">
        <v>50</v>
      </c>
      <c r="C36" s="3" t="s">
        <v>51</v>
      </c>
      <c r="D36" s="13" t="s">
        <v>52</v>
      </c>
      <c r="E36" s="11" t="s">
        <v>28</v>
      </c>
      <c r="F36" s="4" t="s">
        <v>257</v>
      </c>
      <c r="G36" s="11" t="s">
        <v>24</v>
      </c>
      <c r="H36" s="10">
        <v>14685.3</v>
      </c>
      <c r="I36" s="20"/>
      <c r="J36" s="20"/>
      <c r="K36" s="48"/>
      <c r="L36" s="48"/>
      <c r="M36" s="48"/>
      <c r="N36" s="28">
        <f>H36+I36+J36+K36+L36+M36</f>
        <v>14685.3</v>
      </c>
      <c r="O36" s="20">
        <v>2557.66</v>
      </c>
      <c r="P36" s="48"/>
      <c r="Q36" s="48"/>
      <c r="R36" s="48"/>
      <c r="S36" s="28">
        <f>N36-O36-P36-Q36-R36</f>
        <v>12127.64</v>
      </c>
    </row>
    <row r="37" spans="1:19" ht="15.75">
      <c r="A37" s="27">
        <v>29</v>
      </c>
      <c r="B37" s="2" t="s">
        <v>53</v>
      </c>
      <c r="C37" s="3" t="s">
        <v>54</v>
      </c>
      <c r="D37" s="3" t="s">
        <v>49</v>
      </c>
      <c r="E37" s="4" t="s">
        <v>28</v>
      </c>
      <c r="F37" s="4" t="s">
        <v>258</v>
      </c>
      <c r="G37" s="4" t="s">
        <v>44</v>
      </c>
      <c r="H37" s="10">
        <v>4200</v>
      </c>
      <c r="I37" s="18"/>
      <c r="J37" s="18"/>
      <c r="K37" s="48"/>
      <c r="L37" s="48"/>
      <c r="M37" s="28"/>
      <c r="N37" s="28">
        <f t="shared" ref="N37:N44" si="4">H37+I37+J37+K37+L37+M37</f>
        <v>4200</v>
      </c>
      <c r="O37" s="18">
        <v>335.56</v>
      </c>
      <c r="P37" s="48"/>
      <c r="Q37" s="48"/>
      <c r="R37" s="48"/>
      <c r="S37" s="28">
        <f>N37-O37-P37-Q37-R37</f>
        <v>3864.44</v>
      </c>
    </row>
    <row r="38" spans="1:19" ht="15.75">
      <c r="A38" s="27">
        <v>30</v>
      </c>
      <c r="B38" s="27" t="s">
        <v>348</v>
      </c>
      <c r="C38" s="24" t="s">
        <v>57</v>
      </c>
      <c r="D38" s="24" t="s">
        <v>49</v>
      </c>
      <c r="E38" s="23" t="s">
        <v>28</v>
      </c>
      <c r="F38" s="23" t="s">
        <v>349</v>
      </c>
      <c r="G38" s="23" t="s">
        <v>44</v>
      </c>
      <c r="H38" s="51">
        <v>4200</v>
      </c>
      <c r="I38" s="18"/>
      <c r="J38" s="18"/>
      <c r="K38" s="48"/>
      <c r="L38" s="48"/>
      <c r="M38" s="28"/>
      <c r="N38" s="28">
        <f t="shared" si="4"/>
        <v>4200</v>
      </c>
      <c r="O38" s="18">
        <v>335.56</v>
      </c>
      <c r="P38" s="48"/>
      <c r="Q38" s="48"/>
      <c r="R38" s="48"/>
      <c r="S38" s="28">
        <f>N38-O38-P38-Q38-R38</f>
        <v>3864.44</v>
      </c>
    </row>
    <row r="39" spans="1:19" ht="15.75">
      <c r="A39" s="27">
        <v>31</v>
      </c>
      <c r="B39" s="2" t="s">
        <v>58</v>
      </c>
      <c r="C39" s="3" t="s">
        <v>57</v>
      </c>
      <c r="D39" s="3" t="s">
        <v>49</v>
      </c>
      <c r="E39" s="4" t="s">
        <v>28</v>
      </c>
      <c r="F39" s="4" t="s">
        <v>259</v>
      </c>
      <c r="G39" s="4" t="s">
        <v>44</v>
      </c>
      <c r="H39" s="10">
        <v>4200</v>
      </c>
      <c r="I39" s="18"/>
      <c r="J39" s="18"/>
      <c r="K39" s="48"/>
      <c r="L39" s="48"/>
      <c r="M39" s="48"/>
      <c r="N39" s="28">
        <f t="shared" si="4"/>
        <v>4200</v>
      </c>
      <c r="O39" s="18">
        <v>335.56</v>
      </c>
      <c r="P39" s="48"/>
      <c r="Q39" s="48"/>
      <c r="R39" s="48"/>
      <c r="S39" s="28">
        <f t="shared" ref="S39:S44" si="5">N39-O39-P39-Q39-R39</f>
        <v>3864.44</v>
      </c>
    </row>
    <row r="40" spans="1:19" ht="15.75">
      <c r="A40" s="27">
        <v>32</v>
      </c>
      <c r="B40" s="2" t="s">
        <v>59</v>
      </c>
      <c r="C40" s="3" t="s">
        <v>323</v>
      </c>
      <c r="D40" s="3" t="s">
        <v>60</v>
      </c>
      <c r="E40" s="4" t="s">
        <v>28</v>
      </c>
      <c r="F40" s="4" t="s">
        <v>260</v>
      </c>
      <c r="G40" s="4" t="s">
        <v>24</v>
      </c>
      <c r="H40" s="14">
        <v>6933.9</v>
      </c>
      <c r="I40" s="14"/>
      <c r="J40" s="14"/>
      <c r="K40" s="48"/>
      <c r="L40" s="48"/>
      <c r="M40" s="28"/>
      <c r="N40" s="28">
        <f t="shared" si="4"/>
        <v>6933.9</v>
      </c>
      <c r="O40" s="14">
        <v>842.91</v>
      </c>
      <c r="P40" s="48"/>
      <c r="Q40" s="48"/>
      <c r="R40" s="48"/>
      <c r="S40" s="28">
        <f t="shared" si="5"/>
        <v>6090.99</v>
      </c>
    </row>
    <row r="41" spans="1:19" ht="15.75">
      <c r="A41" s="27">
        <v>33</v>
      </c>
      <c r="B41" s="2" t="s">
        <v>159</v>
      </c>
      <c r="C41" s="3" t="s">
        <v>25</v>
      </c>
      <c r="D41" s="3" t="s">
        <v>60</v>
      </c>
      <c r="E41" s="4" t="s">
        <v>28</v>
      </c>
      <c r="F41" s="4" t="s">
        <v>261</v>
      </c>
      <c r="G41" s="4" t="s">
        <v>26</v>
      </c>
      <c r="H41" s="10">
        <v>3315</v>
      </c>
      <c r="I41" s="18"/>
      <c r="J41" s="18"/>
      <c r="K41" s="48"/>
      <c r="L41" s="48"/>
      <c r="M41" s="28"/>
      <c r="N41" s="28">
        <f t="shared" si="4"/>
        <v>3315</v>
      </c>
      <c r="O41" s="18">
        <v>114.17</v>
      </c>
      <c r="P41" s="48"/>
      <c r="Q41" s="48"/>
      <c r="R41" s="48"/>
      <c r="S41" s="28">
        <f t="shared" si="5"/>
        <v>3200.83</v>
      </c>
    </row>
    <row r="42" spans="1:19" s="44" customFormat="1" ht="15.75">
      <c r="A42" s="27">
        <v>34</v>
      </c>
      <c r="B42" s="2" t="s">
        <v>235</v>
      </c>
      <c r="C42" s="3" t="s">
        <v>61</v>
      </c>
      <c r="D42" s="3" t="s">
        <v>236</v>
      </c>
      <c r="E42" s="4" t="s">
        <v>28</v>
      </c>
      <c r="F42" s="4" t="s">
        <v>262</v>
      </c>
      <c r="G42" s="4" t="s">
        <v>24</v>
      </c>
      <c r="H42" s="14">
        <v>11000</v>
      </c>
      <c r="I42" s="14"/>
      <c r="J42" s="14"/>
      <c r="K42" s="48"/>
      <c r="L42" s="48"/>
      <c r="M42" s="48"/>
      <c r="N42" s="28">
        <f t="shared" si="4"/>
        <v>11000</v>
      </c>
      <c r="O42" s="14">
        <v>1711.43</v>
      </c>
      <c r="P42" s="48"/>
      <c r="Q42" s="48"/>
      <c r="R42" s="48"/>
      <c r="S42" s="28">
        <f t="shared" si="5"/>
        <v>9288.57</v>
      </c>
    </row>
    <row r="43" spans="1:19" ht="15.75">
      <c r="A43" s="27">
        <v>35</v>
      </c>
      <c r="B43" s="2" t="s">
        <v>183</v>
      </c>
      <c r="C43" s="3" t="s">
        <v>25</v>
      </c>
      <c r="D43" s="3" t="s">
        <v>62</v>
      </c>
      <c r="E43" s="4" t="s">
        <v>28</v>
      </c>
      <c r="F43" s="4" t="s">
        <v>263</v>
      </c>
      <c r="G43" s="4" t="s">
        <v>26</v>
      </c>
      <c r="H43" s="14">
        <v>2866.5</v>
      </c>
      <c r="I43" s="14"/>
      <c r="J43" s="14"/>
      <c r="K43" s="48"/>
      <c r="L43" s="48"/>
      <c r="M43" s="48"/>
      <c r="N43" s="28">
        <f t="shared" si="4"/>
        <v>2866.5</v>
      </c>
      <c r="O43" s="14">
        <v>45.12</v>
      </c>
      <c r="P43" s="48"/>
      <c r="Q43" s="48"/>
      <c r="R43" s="48"/>
      <c r="S43" s="28">
        <f t="shared" si="5"/>
        <v>2821.38</v>
      </c>
    </row>
    <row r="44" spans="1:19" ht="15.75">
      <c r="A44" s="27">
        <v>36</v>
      </c>
      <c r="B44" s="2" t="s">
        <v>165</v>
      </c>
      <c r="C44" s="3" t="s">
        <v>427</v>
      </c>
      <c r="D44" s="3" t="s">
        <v>63</v>
      </c>
      <c r="E44" s="4" t="s">
        <v>28</v>
      </c>
      <c r="F44" s="4" t="s">
        <v>315</v>
      </c>
      <c r="G44" s="4" t="s">
        <v>44</v>
      </c>
      <c r="H44" s="6">
        <v>5159.5</v>
      </c>
      <c r="I44" s="5"/>
      <c r="J44" s="5"/>
      <c r="K44" s="48"/>
      <c r="L44" s="48"/>
      <c r="M44" s="28"/>
      <c r="N44" s="28">
        <f t="shared" si="4"/>
        <v>5159.5</v>
      </c>
      <c r="O44" s="5">
        <v>490.17</v>
      </c>
      <c r="P44" s="48"/>
      <c r="Q44" s="48"/>
      <c r="R44" s="48"/>
      <c r="S44" s="28">
        <f t="shared" si="5"/>
        <v>4669.33</v>
      </c>
    </row>
    <row r="45" spans="1:19" ht="15.75">
      <c r="B45" s="41" t="s">
        <v>64</v>
      </c>
      <c r="C45" s="3"/>
      <c r="D45" s="3"/>
      <c r="E45" s="4"/>
      <c r="F45" s="4"/>
      <c r="G45" s="4"/>
      <c r="H45" s="16">
        <f t="shared" ref="H45:S45" si="6">SUM(H36:H44)</f>
        <v>56560.2</v>
      </c>
      <c r="I45" s="16">
        <f t="shared" si="6"/>
        <v>0</v>
      </c>
      <c r="J45" s="16">
        <f t="shared" si="6"/>
        <v>0</v>
      </c>
      <c r="K45" s="16">
        <f t="shared" si="6"/>
        <v>0</v>
      </c>
      <c r="L45" s="16">
        <f t="shared" si="6"/>
        <v>0</v>
      </c>
      <c r="M45" s="16">
        <f t="shared" si="6"/>
        <v>0</v>
      </c>
      <c r="N45" s="16">
        <f t="shared" si="6"/>
        <v>56560.2</v>
      </c>
      <c r="O45" s="16">
        <f t="shared" si="6"/>
        <v>6768.14</v>
      </c>
      <c r="P45" s="16">
        <f t="shared" si="6"/>
        <v>0</v>
      </c>
      <c r="Q45" s="16">
        <f t="shared" si="6"/>
        <v>0</v>
      </c>
      <c r="R45" s="16">
        <f t="shared" si="6"/>
        <v>0</v>
      </c>
      <c r="S45" s="16">
        <f t="shared" si="6"/>
        <v>49792.06</v>
      </c>
    </row>
    <row r="46" spans="1:19" ht="15.75">
      <c r="B46" s="2"/>
      <c r="C46" s="3"/>
      <c r="D46" s="3"/>
      <c r="E46" s="4"/>
      <c r="F46" s="4"/>
      <c r="G46" s="15"/>
      <c r="H46" s="16"/>
      <c r="I46" s="22"/>
      <c r="J46" s="22"/>
      <c r="K46" s="48"/>
      <c r="L46" s="48"/>
      <c r="M46" s="48"/>
      <c r="N46" s="48"/>
      <c r="O46" s="22"/>
      <c r="P46" s="48"/>
      <c r="Q46" s="48"/>
      <c r="R46" s="48"/>
      <c r="S46" s="48"/>
    </row>
    <row r="47" spans="1:19" ht="15.75">
      <c r="B47" s="7" t="s">
        <v>65</v>
      </c>
      <c r="C47" s="2"/>
      <c r="D47" s="2"/>
      <c r="E47" s="2"/>
      <c r="F47" s="2"/>
      <c r="G47" s="17"/>
      <c r="H47" s="33"/>
      <c r="I47" s="33"/>
      <c r="J47" s="33"/>
      <c r="K47" s="48"/>
      <c r="L47" s="48"/>
      <c r="M47" s="48"/>
      <c r="N47" s="48"/>
      <c r="O47" s="33"/>
      <c r="P47" s="48"/>
      <c r="Q47" s="48"/>
      <c r="R47" s="48"/>
      <c r="S47" s="48"/>
    </row>
    <row r="48" spans="1:19" ht="15.75">
      <c r="A48" s="27">
        <v>37</v>
      </c>
      <c r="B48" s="2" t="s">
        <v>66</v>
      </c>
      <c r="C48" s="3" t="s">
        <v>323</v>
      </c>
      <c r="D48" s="3" t="s">
        <v>65</v>
      </c>
      <c r="E48" s="4" t="s">
        <v>28</v>
      </c>
      <c r="F48" s="4" t="s">
        <v>264</v>
      </c>
      <c r="G48" s="4" t="s">
        <v>24</v>
      </c>
      <c r="H48" s="6">
        <v>6933.9</v>
      </c>
      <c r="I48" s="5"/>
      <c r="J48" s="5"/>
      <c r="K48" s="48"/>
      <c r="L48" s="48"/>
      <c r="M48" s="48"/>
      <c r="N48" s="28">
        <f>H48+I48+J48+K48+L48+M48</f>
        <v>6933.9</v>
      </c>
      <c r="O48" s="5">
        <v>842.91</v>
      </c>
      <c r="P48" s="48"/>
      <c r="Q48" s="48"/>
      <c r="R48" s="48"/>
      <c r="S48" s="28">
        <f>N48-O48-P48-Q48-R48</f>
        <v>6090.99</v>
      </c>
    </row>
    <row r="49" spans="1:19" ht="15.75">
      <c r="A49" s="27">
        <v>38</v>
      </c>
      <c r="B49" s="2" t="s">
        <v>43</v>
      </c>
      <c r="C49" s="3" t="s">
        <v>25</v>
      </c>
      <c r="D49" s="3" t="s">
        <v>65</v>
      </c>
      <c r="E49" s="4" t="s">
        <v>28</v>
      </c>
      <c r="F49" s="4" t="s">
        <v>265</v>
      </c>
      <c r="G49" s="11" t="s">
        <v>44</v>
      </c>
      <c r="H49" s="6">
        <v>3866.5</v>
      </c>
      <c r="I49" s="5"/>
      <c r="J49" s="5"/>
      <c r="K49" s="48"/>
      <c r="L49" s="48"/>
      <c r="M49" s="28"/>
      <c r="N49" s="28">
        <f>H49+I49+J49+K49+L49+M49</f>
        <v>3866.5</v>
      </c>
      <c r="O49" s="5">
        <v>299.27</v>
      </c>
      <c r="P49" s="48"/>
      <c r="Q49" s="48"/>
      <c r="R49" s="48"/>
      <c r="S49" s="28">
        <f>N49-O49-P49-Q49-R49</f>
        <v>3567.23</v>
      </c>
    </row>
    <row r="50" spans="1:19" ht="15.75">
      <c r="A50" s="27">
        <v>39</v>
      </c>
      <c r="B50" s="2" t="s">
        <v>154</v>
      </c>
      <c r="C50" s="3" t="s">
        <v>442</v>
      </c>
      <c r="D50" s="3" t="s">
        <v>65</v>
      </c>
      <c r="E50" s="4" t="s">
        <v>28</v>
      </c>
      <c r="F50" s="4" t="s">
        <v>266</v>
      </c>
      <c r="G50" s="4" t="s">
        <v>26</v>
      </c>
      <c r="H50" s="6">
        <v>2866.5</v>
      </c>
      <c r="I50" s="5"/>
      <c r="J50" s="5"/>
      <c r="K50" s="48"/>
      <c r="L50" s="48"/>
      <c r="M50" s="48"/>
      <c r="N50" s="28">
        <f>H50+I50+J50+K50+L50+M50</f>
        <v>2866.5</v>
      </c>
      <c r="O50" s="5">
        <v>45.12</v>
      </c>
      <c r="P50" s="48"/>
      <c r="Q50" s="48"/>
      <c r="R50" s="48"/>
      <c r="S50" s="28">
        <f>N50-O50-P50-Q50-R50</f>
        <v>2821.38</v>
      </c>
    </row>
    <row r="51" spans="1:19" ht="15.75">
      <c r="A51" s="27">
        <v>40</v>
      </c>
      <c r="B51" s="21" t="s">
        <v>107</v>
      </c>
      <c r="C51" s="2" t="s">
        <v>445</v>
      </c>
      <c r="D51" s="3" t="s">
        <v>65</v>
      </c>
      <c r="E51" s="4" t="s">
        <v>28</v>
      </c>
      <c r="F51" s="4" t="s">
        <v>291</v>
      </c>
      <c r="G51" s="4" t="s">
        <v>26</v>
      </c>
      <c r="H51" s="6">
        <v>2752</v>
      </c>
      <c r="I51" s="5"/>
      <c r="J51" s="5"/>
      <c r="K51" s="48"/>
      <c r="L51" s="48"/>
      <c r="M51" s="28"/>
      <c r="N51" s="28">
        <f>H51+I51+J51+K51+L51+M51</f>
        <v>2752</v>
      </c>
      <c r="O51" s="5">
        <v>32.67</v>
      </c>
      <c r="P51" s="48"/>
      <c r="Q51" s="48"/>
      <c r="R51" s="48"/>
      <c r="S51" s="28">
        <f>N51-O51-P51-Q51-R51</f>
        <v>2719.33</v>
      </c>
    </row>
    <row r="52" spans="1:19" ht="15.75">
      <c r="B52" s="41" t="s">
        <v>67</v>
      </c>
      <c r="C52" s="3"/>
      <c r="D52" s="3"/>
      <c r="E52" s="4"/>
      <c r="F52" s="4"/>
      <c r="G52" s="4"/>
      <c r="H52" s="12">
        <f t="shared" ref="H52:S52" si="7">SUM(H48:H51)</f>
        <v>16418.900000000001</v>
      </c>
      <c r="I52" s="12">
        <f t="shared" si="7"/>
        <v>0</v>
      </c>
      <c r="J52" s="12">
        <f t="shared" si="7"/>
        <v>0</v>
      </c>
      <c r="K52" s="12">
        <f t="shared" si="7"/>
        <v>0</v>
      </c>
      <c r="L52" s="12">
        <f t="shared" si="7"/>
        <v>0</v>
      </c>
      <c r="M52" s="12">
        <f t="shared" si="7"/>
        <v>0</v>
      </c>
      <c r="N52" s="12">
        <f t="shared" si="7"/>
        <v>16418.900000000001</v>
      </c>
      <c r="O52" s="12">
        <f t="shared" si="7"/>
        <v>1219.9699999999998</v>
      </c>
      <c r="P52" s="12">
        <f t="shared" si="7"/>
        <v>0</v>
      </c>
      <c r="Q52" s="12">
        <f t="shared" si="7"/>
        <v>0</v>
      </c>
      <c r="R52" s="12">
        <f t="shared" si="7"/>
        <v>0</v>
      </c>
      <c r="S52" s="12">
        <f t="shared" si="7"/>
        <v>15198.929999999998</v>
      </c>
    </row>
    <row r="53" spans="1:19" ht="15.75">
      <c r="B53" s="2"/>
      <c r="C53" s="3"/>
      <c r="D53" s="3"/>
      <c r="E53" s="4"/>
      <c r="F53" s="4"/>
      <c r="G53" s="4"/>
      <c r="H53" s="6"/>
      <c r="I53" s="5"/>
      <c r="J53" s="5"/>
      <c r="K53" s="48"/>
      <c r="L53" s="48"/>
      <c r="M53" s="48"/>
      <c r="N53" s="48"/>
      <c r="O53" s="5"/>
      <c r="P53" s="48"/>
      <c r="Q53" s="48"/>
      <c r="R53" s="48"/>
      <c r="S53" s="48"/>
    </row>
    <row r="54" spans="1:19" ht="15.75">
      <c r="A54" s="27"/>
      <c r="B54" s="7" t="s">
        <v>68</v>
      </c>
      <c r="C54" s="2"/>
      <c r="D54" s="2"/>
      <c r="E54" s="2"/>
      <c r="F54" s="2"/>
      <c r="G54" s="2"/>
      <c r="H54" s="32"/>
      <c r="I54" s="32"/>
      <c r="J54" s="32"/>
      <c r="K54" s="28"/>
      <c r="L54" s="48"/>
      <c r="M54" s="48"/>
      <c r="N54" s="48"/>
      <c r="O54" s="32"/>
      <c r="P54" s="48"/>
      <c r="Q54" s="48"/>
      <c r="R54" s="48"/>
      <c r="S54" s="48"/>
    </row>
    <row r="55" spans="1:19" ht="15.75">
      <c r="A55" s="27">
        <v>41</v>
      </c>
      <c r="B55" s="3" t="s">
        <v>242</v>
      </c>
      <c r="C55" s="2" t="s">
        <v>35</v>
      </c>
      <c r="D55" s="2" t="s">
        <v>403</v>
      </c>
      <c r="E55" s="4" t="s">
        <v>28</v>
      </c>
      <c r="F55" s="11" t="s">
        <v>313</v>
      </c>
      <c r="G55" s="11" t="s">
        <v>24</v>
      </c>
      <c r="H55" s="32">
        <v>6000</v>
      </c>
      <c r="I55" s="32"/>
      <c r="J55" s="32"/>
      <c r="K55" s="28"/>
      <c r="L55" s="48"/>
      <c r="M55" s="48"/>
      <c r="N55" s="28">
        <f>H55+I55+J55+K55+L55+M55</f>
        <v>6000</v>
      </c>
      <c r="O55" s="32">
        <v>643.42999999999995</v>
      </c>
      <c r="P55" s="48"/>
      <c r="Q55" s="48"/>
      <c r="R55" s="48"/>
      <c r="S55" s="28">
        <f>N55-O55-P55-Q55-R55</f>
        <v>5356.57</v>
      </c>
    </row>
    <row r="56" spans="1:19" ht="15.75">
      <c r="A56" s="27">
        <v>42</v>
      </c>
      <c r="B56" s="2" t="s">
        <v>328</v>
      </c>
      <c r="C56" s="3" t="s">
        <v>402</v>
      </c>
      <c r="D56" s="3" t="s">
        <v>69</v>
      </c>
      <c r="E56" s="4" t="s">
        <v>430</v>
      </c>
      <c r="F56" s="4" t="s">
        <v>431</v>
      </c>
      <c r="G56" s="4" t="s">
        <v>24</v>
      </c>
      <c r="H56" s="6">
        <v>6000</v>
      </c>
      <c r="I56" s="5"/>
      <c r="J56" s="5"/>
      <c r="K56" s="48"/>
      <c r="L56" s="48"/>
      <c r="M56" s="48"/>
      <c r="N56" s="32">
        <f t="shared" ref="N56" si="8">H56+I56+J56+K56+L56+M56</f>
        <v>6000</v>
      </c>
      <c r="O56" s="5">
        <v>643.42999999999995</v>
      </c>
      <c r="P56" s="48"/>
      <c r="Q56" s="48"/>
      <c r="R56" s="48"/>
      <c r="S56" s="28">
        <f t="shared" ref="S56" si="9">N56-O56-P56-Q56-R56</f>
        <v>5356.57</v>
      </c>
    </row>
    <row r="57" spans="1:19" ht="15.75">
      <c r="A57" s="27">
        <v>43</v>
      </c>
      <c r="B57" s="21" t="s">
        <v>73</v>
      </c>
      <c r="C57" s="3" t="s">
        <v>71</v>
      </c>
      <c r="D57" s="3" t="s">
        <v>69</v>
      </c>
      <c r="E57" s="4" t="s">
        <v>28</v>
      </c>
      <c r="F57" s="4" t="s">
        <v>269</v>
      </c>
      <c r="G57" s="4" t="s">
        <v>26</v>
      </c>
      <c r="H57" s="6">
        <v>3442.37</v>
      </c>
      <c r="I57" s="5"/>
      <c r="J57" s="5"/>
      <c r="K57" s="28"/>
      <c r="L57" s="48"/>
      <c r="M57" s="28"/>
      <c r="N57" s="28">
        <f t="shared" ref="N57:N92" si="10">H57+I57+J57+K57+L57+M57</f>
        <v>3442.37</v>
      </c>
      <c r="O57" s="5">
        <v>128.03</v>
      </c>
      <c r="P57" s="48"/>
      <c r="Q57" s="48"/>
      <c r="R57" s="48"/>
      <c r="S57" s="28">
        <f t="shared" ref="S57:S92" si="11">N57-O57-P57-Q57-R57</f>
        <v>3314.3399999999997</v>
      </c>
    </row>
    <row r="58" spans="1:19" ht="15.75">
      <c r="A58" s="27">
        <v>44</v>
      </c>
      <c r="B58" s="2" t="s">
        <v>72</v>
      </c>
      <c r="C58" s="3" t="s">
        <v>175</v>
      </c>
      <c r="D58" s="3" t="s">
        <v>69</v>
      </c>
      <c r="E58" s="4" t="s">
        <v>28</v>
      </c>
      <c r="F58" s="4" t="s">
        <v>270</v>
      </c>
      <c r="G58" s="4" t="s">
        <v>26</v>
      </c>
      <c r="H58" s="6">
        <v>3142.44</v>
      </c>
      <c r="I58" s="5"/>
      <c r="J58" s="5"/>
      <c r="K58" s="28"/>
      <c r="L58" s="48"/>
      <c r="M58" s="28"/>
      <c r="N58" s="28">
        <f t="shared" si="10"/>
        <v>3142.44</v>
      </c>
      <c r="O58" s="5">
        <v>95.4</v>
      </c>
      <c r="P58" s="48"/>
      <c r="Q58" s="48"/>
      <c r="R58" s="48"/>
      <c r="S58" s="28">
        <f t="shared" si="11"/>
        <v>3047.04</v>
      </c>
    </row>
    <row r="59" spans="1:19" ht="15.75">
      <c r="A59" s="27">
        <v>45</v>
      </c>
      <c r="B59" s="2" t="s">
        <v>79</v>
      </c>
      <c r="C59" s="3" t="s">
        <v>80</v>
      </c>
      <c r="D59" s="3" t="s">
        <v>69</v>
      </c>
      <c r="E59" s="4" t="s">
        <v>28</v>
      </c>
      <c r="F59" s="4" t="s">
        <v>271</v>
      </c>
      <c r="G59" s="4" t="s">
        <v>26</v>
      </c>
      <c r="H59" s="6">
        <v>3142.44</v>
      </c>
      <c r="I59" s="5"/>
      <c r="J59" s="5"/>
      <c r="K59" s="28"/>
      <c r="L59" s="48"/>
      <c r="M59" s="28"/>
      <c r="N59" s="28">
        <f t="shared" si="10"/>
        <v>3142.44</v>
      </c>
      <c r="O59" s="5">
        <v>95.4</v>
      </c>
      <c r="P59" s="48"/>
      <c r="Q59" s="48"/>
      <c r="R59" s="48"/>
      <c r="S59" s="28">
        <f t="shared" si="11"/>
        <v>3047.04</v>
      </c>
    </row>
    <row r="60" spans="1:19" ht="15.75">
      <c r="A60" s="27">
        <v>46</v>
      </c>
      <c r="B60" s="2" t="s">
        <v>81</v>
      </c>
      <c r="C60" s="3" t="s">
        <v>80</v>
      </c>
      <c r="D60" s="3" t="s">
        <v>69</v>
      </c>
      <c r="E60" s="4" t="s">
        <v>28</v>
      </c>
      <c r="F60" s="4" t="s">
        <v>272</v>
      </c>
      <c r="G60" s="4" t="s">
        <v>26</v>
      </c>
      <c r="H60" s="6">
        <v>3142.44</v>
      </c>
      <c r="I60" s="5"/>
      <c r="J60" s="5"/>
      <c r="K60" s="28"/>
      <c r="L60" s="48"/>
      <c r="M60" s="28"/>
      <c r="N60" s="28">
        <f t="shared" si="10"/>
        <v>3142.44</v>
      </c>
      <c r="O60" s="5">
        <v>95.4</v>
      </c>
      <c r="P60" s="48"/>
      <c r="Q60" s="48"/>
      <c r="R60" s="48"/>
      <c r="S60" s="28">
        <f t="shared" si="11"/>
        <v>3047.04</v>
      </c>
    </row>
    <row r="61" spans="1:19" ht="15.75">
      <c r="A61" s="27">
        <v>47</v>
      </c>
      <c r="B61" s="2" t="s">
        <v>70</v>
      </c>
      <c r="C61" s="3" t="s">
        <v>174</v>
      </c>
      <c r="D61" s="3" t="s">
        <v>69</v>
      </c>
      <c r="E61" s="4" t="s">
        <v>28</v>
      </c>
      <c r="F61" s="4" t="s">
        <v>275</v>
      </c>
      <c r="G61" s="4" t="s">
        <v>26</v>
      </c>
      <c r="H61" s="6">
        <v>3142.44</v>
      </c>
      <c r="I61" s="5"/>
      <c r="J61" s="5"/>
      <c r="K61" s="28"/>
      <c r="L61" s="48"/>
      <c r="M61" s="28"/>
      <c r="N61" s="28">
        <f t="shared" ref="N61" si="12">H61+I61+J61+K61+L61+M61</f>
        <v>3142.44</v>
      </c>
      <c r="O61" s="5">
        <v>95.4</v>
      </c>
      <c r="P61" s="48"/>
      <c r="Q61" s="48"/>
      <c r="R61" s="48"/>
      <c r="S61" s="28">
        <f t="shared" ref="S61" si="13">N61-O61-P61-Q61-R61</f>
        <v>3047.04</v>
      </c>
    </row>
    <row r="62" spans="1:19" ht="15.75">
      <c r="A62" s="27">
        <v>48</v>
      </c>
      <c r="B62" s="2" t="s">
        <v>74</v>
      </c>
      <c r="C62" s="3" t="s">
        <v>443</v>
      </c>
      <c r="D62" s="3" t="s">
        <v>69</v>
      </c>
      <c r="E62" s="4" t="s">
        <v>28</v>
      </c>
      <c r="F62" s="4" t="s">
        <v>273</v>
      </c>
      <c r="G62" s="4" t="s">
        <v>75</v>
      </c>
      <c r="H62" s="5">
        <v>2842.51</v>
      </c>
      <c r="I62" s="5"/>
      <c r="J62" s="5"/>
      <c r="K62" s="28"/>
      <c r="L62" s="48"/>
      <c r="M62" s="28"/>
      <c r="N62" s="28">
        <f t="shared" si="10"/>
        <v>2842.51</v>
      </c>
      <c r="O62" s="5">
        <v>42.51</v>
      </c>
      <c r="P62" s="48"/>
      <c r="Q62" s="48"/>
      <c r="R62" s="48"/>
      <c r="S62" s="28">
        <f t="shared" si="11"/>
        <v>2800</v>
      </c>
    </row>
    <row r="63" spans="1:19" ht="15.75">
      <c r="A63" s="27">
        <v>49</v>
      </c>
      <c r="B63" s="2" t="s">
        <v>77</v>
      </c>
      <c r="C63" s="3" t="s">
        <v>78</v>
      </c>
      <c r="D63" s="3" t="s">
        <v>69</v>
      </c>
      <c r="E63" s="4" t="s">
        <v>28</v>
      </c>
      <c r="F63" s="4" t="s">
        <v>274</v>
      </c>
      <c r="G63" s="4" t="s">
        <v>176</v>
      </c>
      <c r="H63" s="6">
        <v>2601.3000000000002</v>
      </c>
      <c r="I63" s="5"/>
      <c r="J63" s="5"/>
      <c r="K63" s="28"/>
      <c r="L63" s="48"/>
      <c r="M63" s="28"/>
      <c r="N63" s="28">
        <f t="shared" si="10"/>
        <v>2601.3000000000002</v>
      </c>
      <c r="O63" s="5">
        <v>1.27</v>
      </c>
      <c r="P63" s="48"/>
      <c r="Q63" s="48"/>
      <c r="R63" s="48"/>
      <c r="S63" s="28">
        <f t="shared" si="11"/>
        <v>2600.0300000000002</v>
      </c>
    </row>
    <row r="64" spans="1:19" ht="15.75">
      <c r="A64" s="27">
        <v>50</v>
      </c>
      <c r="B64" s="2" t="s">
        <v>237</v>
      </c>
      <c r="C64" s="3" t="s">
        <v>322</v>
      </c>
      <c r="D64" s="3" t="s">
        <v>82</v>
      </c>
      <c r="E64" s="4" t="s">
        <v>28</v>
      </c>
      <c r="F64" s="4" t="s">
        <v>276</v>
      </c>
      <c r="G64" s="4" t="s">
        <v>24</v>
      </c>
      <c r="H64" s="6">
        <v>5159.5</v>
      </c>
      <c r="I64" s="5"/>
      <c r="J64" s="5"/>
      <c r="K64" s="28"/>
      <c r="L64" s="48"/>
      <c r="M64" s="48"/>
      <c r="N64" s="28">
        <f t="shared" si="10"/>
        <v>5159.5</v>
      </c>
      <c r="O64" s="5">
        <v>490.17</v>
      </c>
      <c r="P64" s="48"/>
      <c r="Q64" s="48"/>
      <c r="R64" s="48"/>
      <c r="S64" s="28">
        <f t="shared" si="11"/>
        <v>4669.33</v>
      </c>
    </row>
    <row r="65" spans="1:19" ht="15.75">
      <c r="A65" s="27">
        <v>51</v>
      </c>
      <c r="B65" s="2" t="s">
        <v>239</v>
      </c>
      <c r="C65" s="3" t="s">
        <v>324</v>
      </c>
      <c r="D65" s="3" t="s">
        <v>212</v>
      </c>
      <c r="E65" s="4" t="s">
        <v>28</v>
      </c>
      <c r="F65" s="4" t="s">
        <v>277</v>
      </c>
      <c r="G65" s="4" t="s">
        <v>24</v>
      </c>
      <c r="H65" s="6">
        <v>4555</v>
      </c>
      <c r="I65" s="5"/>
      <c r="J65" s="5"/>
      <c r="K65" s="28"/>
      <c r="L65" s="28"/>
      <c r="M65" s="28"/>
      <c r="N65" s="28">
        <f t="shared" si="10"/>
        <v>4555</v>
      </c>
      <c r="O65" s="5">
        <v>389.38</v>
      </c>
      <c r="P65" s="28"/>
      <c r="Q65" s="5"/>
      <c r="R65" s="48"/>
      <c r="S65" s="28">
        <f t="shared" si="11"/>
        <v>4165.62</v>
      </c>
    </row>
    <row r="66" spans="1:19" ht="15.75">
      <c r="A66" s="27">
        <v>52</v>
      </c>
      <c r="B66" s="2" t="s">
        <v>86</v>
      </c>
      <c r="C66" s="3" t="s">
        <v>322</v>
      </c>
      <c r="D66" s="3" t="s">
        <v>84</v>
      </c>
      <c r="E66" s="4" t="s">
        <v>28</v>
      </c>
      <c r="F66" s="4" t="s">
        <v>444</v>
      </c>
      <c r="G66" s="50" t="s">
        <v>24</v>
      </c>
      <c r="H66" s="6">
        <v>5159.5</v>
      </c>
      <c r="I66" s="28"/>
      <c r="J66" s="28"/>
      <c r="K66" s="45"/>
      <c r="L66" s="28"/>
      <c r="M66" s="28"/>
      <c r="N66" s="28">
        <f t="shared" si="10"/>
        <v>5159.5</v>
      </c>
      <c r="O66" s="5">
        <v>490.17</v>
      </c>
      <c r="P66" s="28"/>
      <c r="Q66" s="28"/>
      <c r="R66" s="28"/>
      <c r="S66" s="28">
        <f t="shared" si="11"/>
        <v>4669.33</v>
      </c>
    </row>
    <row r="67" spans="1:19" ht="15.75">
      <c r="A67" s="27">
        <v>53</v>
      </c>
      <c r="B67" s="2" t="s">
        <v>85</v>
      </c>
      <c r="C67" s="3" t="s">
        <v>83</v>
      </c>
      <c r="D67" s="3" t="s">
        <v>84</v>
      </c>
      <c r="E67" s="4" t="s">
        <v>28</v>
      </c>
      <c r="F67" s="4" t="s">
        <v>278</v>
      </c>
      <c r="G67" s="4" t="s">
        <v>44</v>
      </c>
      <c r="H67" s="5">
        <v>4357.84</v>
      </c>
      <c r="I67" s="5"/>
      <c r="J67" s="5"/>
      <c r="K67" s="28"/>
      <c r="L67" s="28"/>
      <c r="M67" s="28"/>
      <c r="N67" s="28">
        <f t="shared" si="10"/>
        <v>4357.84</v>
      </c>
      <c r="O67" s="5">
        <v>357.84</v>
      </c>
      <c r="P67" s="48"/>
      <c r="Q67" s="48"/>
      <c r="R67" s="48"/>
      <c r="S67" s="28">
        <f t="shared" si="11"/>
        <v>4000</v>
      </c>
    </row>
    <row r="68" spans="1:19" ht="15.75">
      <c r="A68" s="27">
        <v>54</v>
      </c>
      <c r="B68" s="2" t="s">
        <v>160</v>
      </c>
      <c r="C68" s="3" t="s">
        <v>87</v>
      </c>
      <c r="D68" s="3" t="s">
        <v>84</v>
      </c>
      <c r="E68" s="4" t="s">
        <v>28</v>
      </c>
      <c r="F68" s="4" t="s">
        <v>279</v>
      </c>
      <c r="G68" s="4" t="s">
        <v>44</v>
      </c>
      <c r="H68" s="6">
        <v>3391.5</v>
      </c>
      <c r="I68" s="5"/>
      <c r="J68" s="5"/>
      <c r="K68" s="28"/>
      <c r="L68" s="28"/>
      <c r="M68" s="28"/>
      <c r="N68" s="28">
        <f t="shared" si="10"/>
        <v>3391.5</v>
      </c>
      <c r="O68" s="5">
        <v>122.49</v>
      </c>
      <c r="P68" s="48"/>
      <c r="Q68" s="48"/>
      <c r="R68" s="48"/>
      <c r="S68" s="28">
        <f t="shared" si="11"/>
        <v>3269.01</v>
      </c>
    </row>
    <row r="69" spans="1:19" ht="15.75">
      <c r="A69" s="27">
        <v>55</v>
      </c>
      <c r="B69" s="2" t="s">
        <v>88</v>
      </c>
      <c r="C69" s="3" t="s">
        <v>89</v>
      </c>
      <c r="D69" s="3" t="s">
        <v>84</v>
      </c>
      <c r="E69" s="4" t="s">
        <v>28</v>
      </c>
      <c r="F69" s="4" t="s">
        <v>280</v>
      </c>
      <c r="G69" s="4" t="s">
        <v>26</v>
      </c>
      <c r="H69" s="6">
        <v>3201.86</v>
      </c>
      <c r="I69" s="5"/>
      <c r="J69" s="5"/>
      <c r="K69" s="28"/>
      <c r="L69" s="28"/>
      <c r="M69" s="28"/>
      <c r="N69" s="28">
        <f t="shared" si="10"/>
        <v>3201.86</v>
      </c>
      <c r="O69" s="5">
        <v>101.86</v>
      </c>
      <c r="P69" s="48"/>
      <c r="Q69" s="48"/>
      <c r="R69" s="48"/>
      <c r="S69" s="28">
        <f t="shared" si="11"/>
        <v>3100</v>
      </c>
    </row>
    <row r="70" spans="1:19" ht="15.75">
      <c r="A70" s="27">
        <v>56</v>
      </c>
      <c r="B70" s="2" t="s">
        <v>185</v>
      </c>
      <c r="C70" s="3" t="s">
        <v>89</v>
      </c>
      <c r="D70" s="3" t="s">
        <v>84</v>
      </c>
      <c r="E70" s="4" t="s">
        <v>28</v>
      </c>
      <c r="F70" s="4" t="s">
        <v>281</v>
      </c>
      <c r="G70" s="4" t="s">
        <v>26</v>
      </c>
      <c r="H70" s="6">
        <v>3201.86</v>
      </c>
      <c r="I70" s="5"/>
      <c r="J70" s="5"/>
      <c r="K70" s="28"/>
      <c r="L70" s="28"/>
      <c r="M70" s="28"/>
      <c r="N70" s="28">
        <f t="shared" si="10"/>
        <v>3201.86</v>
      </c>
      <c r="O70" s="5">
        <v>101.86</v>
      </c>
      <c r="P70" s="48"/>
      <c r="Q70" s="48"/>
      <c r="R70" s="48"/>
      <c r="S70" s="28">
        <f t="shared" si="11"/>
        <v>3100</v>
      </c>
    </row>
    <row r="71" spans="1:19" ht="15.75">
      <c r="A71" s="27">
        <v>57</v>
      </c>
      <c r="B71" s="2" t="s">
        <v>92</v>
      </c>
      <c r="C71" s="3" t="s">
        <v>89</v>
      </c>
      <c r="D71" s="3" t="s">
        <v>84</v>
      </c>
      <c r="E71" s="4" t="s">
        <v>28</v>
      </c>
      <c r="F71" s="4" t="s">
        <v>282</v>
      </c>
      <c r="G71" s="4" t="s">
        <v>26</v>
      </c>
      <c r="H71" s="6">
        <v>3201.86</v>
      </c>
      <c r="I71" s="5"/>
      <c r="J71" s="5"/>
      <c r="K71" s="28"/>
      <c r="L71" s="48"/>
      <c r="M71" s="28"/>
      <c r="N71" s="28">
        <f t="shared" si="10"/>
        <v>3201.86</v>
      </c>
      <c r="O71" s="5">
        <v>101.86</v>
      </c>
      <c r="P71" s="48"/>
      <c r="Q71" s="48"/>
      <c r="R71" s="48"/>
      <c r="S71" s="28">
        <f t="shared" si="11"/>
        <v>3100</v>
      </c>
    </row>
    <row r="72" spans="1:19" ht="15.75">
      <c r="A72" s="27">
        <v>58</v>
      </c>
      <c r="B72" s="2" t="s">
        <v>203</v>
      </c>
      <c r="C72" s="3" t="s">
        <v>89</v>
      </c>
      <c r="D72" s="3" t="s">
        <v>84</v>
      </c>
      <c r="E72" s="4" t="s">
        <v>28</v>
      </c>
      <c r="F72" s="4" t="s">
        <v>283</v>
      </c>
      <c r="G72" s="4" t="s">
        <v>26</v>
      </c>
      <c r="H72" s="6">
        <v>3201.86</v>
      </c>
      <c r="I72" s="5"/>
      <c r="J72" s="5"/>
      <c r="K72" s="28"/>
      <c r="L72" s="48"/>
      <c r="M72" s="28"/>
      <c r="N72" s="28">
        <f t="shared" si="10"/>
        <v>3201.86</v>
      </c>
      <c r="O72" s="5">
        <v>101.86</v>
      </c>
      <c r="P72" s="48"/>
      <c r="Q72" s="48"/>
      <c r="R72" s="48"/>
      <c r="S72" s="28">
        <f t="shared" si="11"/>
        <v>3100</v>
      </c>
    </row>
    <row r="73" spans="1:19" ht="15.75">
      <c r="A73" s="27">
        <v>59</v>
      </c>
      <c r="B73" s="2" t="s">
        <v>93</v>
      </c>
      <c r="C73" s="3" t="s">
        <v>91</v>
      </c>
      <c r="D73" s="3" t="s">
        <v>84</v>
      </c>
      <c r="E73" s="4" t="s">
        <v>28</v>
      </c>
      <c r="F73" s="4" t="s">
        <v>284</v>
      </c>
      <c r="G73" s="4" t="s">
        <v>26</v>
      </c>
      <c r="H73" s="5">
        <v>3225.85</v>
      </c>
      <c r="I73" s="5"/>
      <c r="J73" s="5"/>
      <c r="K73" s="28"/>
      <c r="L73" s="48"/>
      <c r="M73" s="28"/>
      <c r="N73" s="28">
        <f t="shared" si="10"/>
        <v>3225.85</v>
      </c>
      <c r="O73" s="5">
        <v>104.47</v>
      </c>
      <c r="P73" s="48"/>
      <c r="Q73" s="48"/>
      <c r="R73" s="48"/>
      <c r="S73" s="28">
        <f t="shared" si="11"/>
        <v>3121.38</v>
      </c>
    </row>
    <row r="74" spans="1:19" ht="15.75">
      <c r="A74" s="27">
        <v>60</v>
      </c>
      <c r="B74" s="2" t="s">
        <v>90</v>
      </c>
      <c r="C74" s="3" t="s">
        <v>91</v>
      </c>
      <c r="D74" s="3" t="s">
        <v>84</v>
      </c>
      <c r="E74" s="4" t="s">
        <v>28</v>
      </c>
      <c r="F74" s="4" t="s">
        <v>285</v>
      </c>
      <c r="G74" s="4" t="s">
        <v>26</v>
      </c>
      <c r="H74" s="5">
        <v>3225.85</v>
      </c>
      <c r="I74" s="5"/>
      <c r="J74" s="5"/>
      <c r="K74" s="28"/>
      <c r="L74" s="48"/>
      <c r="M74" s="48"/>
      <c r="N74" s="28">
        <f t="shared" si="10"/>
        <v>3225.85</v>
      </c>
      <c r="O74" s="5">
        <v>104.47</v>
      </c>
      <c r="P74" s="48"/>
      <c r="Q74" s="48"/>
      <c r="R74" s="48"/>
      <c r="S74" s="28">
        <f t="shared" si="11"/>
        <v>3121.38</v>
      </c>
    </row>
    <row r="75" spans="1:19" ht="15.75">
      <c r="A75" s="27">
        <v>61</v>
      </c>
      <c r="B75" s="2" t="s">
        <v>94</v>
      </c>
      <c r="C75" s="3" t="s">
        <v>91</v>
      </c>
      <c r="D75" s="3" t="s">
        <v>84</v>
      </c>
      <c r="E75" s="4" t="s">
        <v>28</v>
      </c>
      <c r="F75" s="4" t="s">
        <v>286</v>
      </c>
      <c r="G75" s="4" t="s">
        <v>26</v>
      </c>
      <c r="H75" s="5">
        <v>3225.85</v>
      </c>
      <c r="I75" s="5"/>
      <c r="J75" s="5"/>
      <c r="K75" s="28"/>
      <c r="L75" s="48"/>
      <c r="M75" s="48"/>
      <c r="N75" s="28">
        <f t="shared" si="10"/>
        <v>3225.85</v>
      </c>
      <c r="O75" s="5">
        <v>104.47</v>
      </c>
      <c r="P75" s="48"/>
      <c r="Q75" s="48">
        <v>500</v>
      </c>
      <c r="R75" s="48"/>
      <c r="S75" s="28">
        <f t="shared" si="11"/>
        <v>2621.38</v>
      </c>
    </row>
    <row r="76" spans="1:19" ht="15.75">
      <c r="A76" s="27">
        <v>62</v>
      </c>
      <c r="B76" s="2" t="s">
        <v>95</v>
      </c>
      <c r="C76" s="3" t="s">
        <v>41</v>
      </c>
      <c r="D76" s="3" t="s">
        <v>96</v>
      </c>
      <c r="E76" s="4" t="s">
        <v>28</v>
      </c>
      <c r="F76" s="4" t="s">
        <v>287</v>
      </c>
      <c r="G76" s="4" t="s">
        <v>24</v>
      </c>
      <c r="H76" s="6">
        <v>6933.9</v>
      </c>
      <c r="I76" s="5"/>
      <c r="J76" s="5"/>
      <c r="K76" s="28"/>
      <c r="L76" s="48"/>
      <c r="M76" s="48"/>
      <c r="N76" s="28">
        <f t="shared" si="10"/>
        <v>6933.9</v>
      </c>
      <c r="O76" s="5">
        <v>842.91</v>
      </c>
      <c r="P76" s="48"/>
      <c r="Q76" s="48"/>
      <c r="R76" s="48"/>
      <c r="S76" s="28">
        <f t="shared" si="11"/>
        <v>6090.99</v>
      </c>
    </row>
    <row r="77" spans="1:19" ht="15.75">
      <c r="A77" s="27">
        <v>63</v>
      </c>
      <c r="B77" s="2" t="s">
        <v>97</v>
      </c>
      <c r="C77" s="3" t="s">
        <v>155</v>
      </c>
      <c r="D77" s="3" t="s">
        <v>96</v>
      </c>
      <c r="E77" s="4" t="s">
        <v>28</v>
      </c>
      <c r="F77" s="4" t="s">
        <v>288</v>
      </c>
      <c r="G77" s="4" t="s">
        <v>44</v>
      </c>
      <c r="H77" s="18">
        <v>3554.24</v>
      </c>
      <c r="I77" s="18"/>
      <c r="J77" s="18"/>
      <c r="K77" s="28"/>
      <c r="L77" s="48"/>
      <c r="M77" s="28"/>
      <c r="N77" s="28">
        <f t="shared" si="10"/>
        <v>3554.24</v>
      </c>
      <c r="O77" s="18">
        <v>157.9</v>
      </c>
      <c r="P77" s="48"/>
      <c r="Q77" s="48"/>
      <c r="R77" s="48"/>
      <c r="S77" s="28">
        <f t="shared" si="11"/>
        <v>3396.3399999999997</v>
      </c>
    </row>
    <row r="78" spans="1:19" ht="15.75">
      <c r="A78" s="27">
        <v>64</v>
      </c>
      <c r="B78" s="2" t="s">
        <v>105</v>
      </c>
      <c r="C78" s="3" t="s">
        <v>156</v>
      </c>
      <c r="D78" s="3" t="s">
        <v>96</v>
      </c>
      <c r="E78" s="4" t="s">
        <v>28</v>
      </c>
      <c r="F78" s="4" t="s">
        <v>289</v>
      </c>
      <c r="G78" s="4" t="s">
        <v>26</v>
      </c>
      <c r="H78" s="6">
        <v>2987.45</v>
      </c>
      <c r="I78" s="5"/>
      <c r="J78" s="5"/>
      <c r="K78" s="28"/>
      <c r="L78" s="28"/>
      <c r="M78" s="28"/>
      <c r="N78" s="28">
        <f t="shared" si="10"/>
        <v>2987.45</v>
      </c>
      <c r="O78" s="5">
        <v>58.28</v>
      </c>
      <c r="P78" s="28"/>
      <c r="Q78" s="28"/>
      <c r="R78" s="28"/>
      <c r="S78" s="28">
        <f t="shared" si="11"/>
        <v>2929.1699999999996</v>
      </c>
    </row>
    <row r="79" spans="1:19" ht="15.75">
      <c r="A79" s="27">
        <v>65</v>
      </c>
      <c r="B79" s="2" t="s">
        <v>98</v>
      </c>
      <c r="C79" s="3" t="s">
        <v>156</v>
      </c>
      <c r="D79" s="3" t="s">
        <v>96</v>
      </c>
      <c r="E79" s="4" t="s">
        <v>28</v>
      </c>
      <c r="F79" s="4" t="s">
        <v>295</v>
      </c>
      <c r="G79" s="4" t="s">
        <v>75</v>
      </c>
      <c r="H79" s="6">
        <v>2987.45</v>
      </c>
      <c r="I79" s="5"/>
      <c r="J79" s="5"/>
      <c r="K79" s="28"/>
      <c r="L79" s="28"/>
      <c r="M79" s="28"/>
      <c r="N79" s="28">
        <f t="shared" ref="N79" si="14">H79+I79+J79+K79+L79+M79</f>
        <v>2987.45</v>
      </c>
      <c r="O79" s="18">
        <v>58.28</v>
      </c>
      <c r="P79" s="28"/>
      <c r="Q79" s="28"/>
      <c r="R79" s="28"/>
      <c r="S79" s="28">
        <f t="shared" ref="S79" si="15">N79-O79-P79-Q79-R79</f>
        <v>2929.1699999999996</v>
      </c>
    </row>
    <row r="80" spans="1:19" ht="15.75">
      <c r="A80" s="27">
        <v>66</v>
      </c>
      <c r="B80" s="2" t="s">
        <v>103</v>
      </c>
      <c r="C80" s="3" t="s">
        <v>104</v>
      </c>
      <c r="D80" s="3" t="s">
        <v>96</v>
      </c>
      <c r="E80" s="4" t="s">
        <v>28</v>
      </c>
      <c r="F80" s="4" t="s">
        <v>292</v>
      </c>
      <c r="G80" s="4" t="s">
        <v>44</v>
      </c>
      <c r="H80" s="6">
        <v>4569.1499999999996</v>
      </c>
      <c r="I80" s="5"/>
      <c r="J80" s="5"/>
      <c r="K80" s="28"/>
      <c r="L80" s="48"/>
      <c r="M80" s="48"/>
      <c r="N80" s="28">
        <f t="shared" si="10"/>
        <v>4569.1499999999996</v>
      </c>
      <c r="O80" s="5">
        <v>391.65</v>
      </c>
      <c r="P80" s="48"/>
      <c r="Q80" s="48"/>
      <c r="R80" s="48"/>
      <c r="S80" s="28">
        <f t="shared" si="11"/>
        <v>4177.5</v>
      </c>
    </row>
    <row r="81" spans="1:19" ht="15.75">
      <c r="A81" s="27">
        <v>67</v>
      </c>
      <c r="B81" s="2" t="s">
        <v>162</v>
      </c>
      <c r="C81" s="3" t="s">
        <v>104</v>
      </c>
      <c r="D81" s="3" t="s">
        <v>96</v>
      </c>
      <c r="E81" s="4" t="s">
        <v>28</v>
      </c>
      <c r="F81" s="4" t="s">
        <v>293</v>
      </c>
      <c r="G81" s="4" t="s">
        <v>44</v>
      </c>
      <c r="H81" s="6">
        <v>5340.5</v>
      </c>
      <c r="I81" s="5"/>
      <c r="J81" s="5"/>
      <c r="K81" s="28"/>
      <c r="L81" s="48"/>
      <c r="M81" s="48"/>
      <c r="N81" s="28">
        <f t="shared" si="10"/>
        <v>5340.5</v>
      </c>
      <c r="O81" s="5">
        <v>522.61</v>
      </c>
      <c r="P81" s="48"/>
      <c r="Q81" s="48"/>
      <c r="R81" s="48"/>
      <c r="S81" s="28">
        <f t="shared" si="11"/>
        <v>4817.8900000000003</v>
      </c>
    </row>
    <row r="82" spans="1:19" ht="15.75">
      <c r="A82" s="27">
        <v>68</v>
      </c>
      <c r="B82" s="2" t="s">
        <v>101</v>
      </c>
      <c r="C82" s="3" t="s">
        <v>446</v>
      </c>
      <c r="D82" s="3" t="s">
        <v>96</v>
      </c>
      <c r="E82" s="4" t="s">
        <v>28</v>
      </c>
      <c r="F82" s="4" t="s">
        <v>294</v>
      </c>
      <c r="G82" s="4" t="s">
        <v>26</v>
      </c>
      <c r="H82" s="6">
        <v>3391.5</v>
      </c>
      <c r="I82" s="5"/>
      <c r="J82" s="5"/>
      <c r="K82" s="28"/>
      <c r="L82" s="28"/>
      <c r="M82" s="28"/>
      <c r="N82" s="28">
        <f t="shared" si="10"/>
        <v>3391.5</v>
      </c>
      <c r="O82" s="5">
        <v>122.49</v>
      </c>
      <c r="P82" s="28"/>
      <c r="Q82" s="28"/>
      <c r="R82" s="28"/>
      <c r="S82" s="28">
        <f t="shared" si="11"/>
        <v>3269.01</v>
      </c>
    </row>
    <row r="83" spans="1:19" ht="15.75">
      <c r="A83" s="27">
        <v>69</v>
      </c>
      <c r="B83" s="2" t="s">
        <v>106</v>
      </c>
      <c r="C83" s="3" t="s">
        <v>173</v>
      </c>
      <c r="D83" s="3" t="s">
        <v>96</v>
      </c>
      <c r="E83" s="4" t="s">
        <v>28</v>
      </c>
      <c r="F83" s="4" t="s">
        <v>290</v>
      </c>
      <c r="G83" s="4" t="s">
        <v>26</v>
      </c>
      <c r="H83" s="6">
        <v>2987.45</v>
      </c>
      <c r="I83" s="5"/>
      <c r="J83" s="5"/>
      <c r="K83" s="28"/>
      <c r="L83" s="28"/>
      <c r="M83" s="28"/>
      <c r="N83" s="28">
        <f t="shared" ref="N83" si="16">H83+I83+J83+K83+L83+M83</f>
        <v>2987.45</v>
      </c>
      <c r="O83" s="5">
        <v>58.28</v>
      </c>
      <c r="P83" s="28"/>
      <c r="Q83" s="28">
        <v>500</v>
      </c>
      <c r="R83" s="28"/>
      <c r="S83" s="28">
        <f t="shared" ref="S83" si="17">N83-O83-P83-Q83-R83</f>
        <v>2429.1699999999996</v>
      </c>
    </row>
    <row r="84" spans="1:19" ht="15.75">
      <c r="A84" s="27">
        <v>70</v>
      </c>
      <c r="B84" s="2" t="s">
        <v>37</v>
      </c>
      <c r="C84" s="3" t="s">
        <v>350</v>
      </c>
      <c r="D84" s="3" t="s">
        <v>96</v>
      </c>
      <c r="E84" s="4" t="s">
        <v>28</v>
      </c>
      <c r="F84" s="4" t="s">
        <v>253</v>
      </c>
      <c r="G84" s="4" t="s">
        <v>26</v>
      </c>
      <c r="H84" s="10">
        <v>2866.5</v>
      </c>
      <c r="I84" s="18"/>
      <c r="J84" s="18"/>
      <c r="K84" s="28"/>
      <c r="L84" s="48"/>
      <c r="M84" s="28"/>
      <c r="N84" s="28">
        <f t="shared" si="10"/>
        <v>2866.5</v>
      </c>
      <c r="O84" s="18">
        <v>45.12</v>
      </c>
      <c r="P84" s="48"/>
      <c r="Q84" s="48"/>
      <c r="R84" s="48"/>
      <c r="S84" s="28">
        <f t="shared" si="11"/>
        <v>2821.38</v>
      </c>
    </row>
    <row r="85" spans="1:19" ht="15.75">
      <c r="A85" s="27">
        <v>71</v>
      </c>
      <c r="B85" s="2" t="s">
        <v>100</v>
      </c>
      <c r="C85" s="3" t="s">
        <v>397</v>
      </c>
      <c r="D85" s="3" t="s">
        <v>96</v>
      </c>
      <c r="E85" s="4" t="s">
        <v>28</v>
      </c>
      <c r="F85" s="4" t="s">
        <v>268</v>
      </c>
      <c r="G85" s="4" t="s">
        <v>26</v>
      </c>
      <c r="H85" s="5">
        <v>2752</v>
      </c>
      <c r="I85" s="5"/>
      <c r="J85" s="5"/>
      <c r="K85" s="48"/>
      <c r="L85" s="48"/>
      <c r="M85" s="28"/>
      <c r="N85" s="28">
        <f>H85+I85+J85+K85+L85+M85</f>
        <v>2752</v>
      </c>
      <c r="O85" s="5">
        <v>32.67</v>
      </c>
      <c r="P85" s="48"/>
      <c r="Q85" s="48"/>
      <c r="R85" s="48"/>
      <c r="S85" s="28">
        <f>N85-O85-P85-Q85-R85</f>
        <v>2719.33</v>
      </c>
    </row>
    <row r="86" spans="1:19" ht="15.75">
      <c r="A86" s="27">
        <v>72</v>
      </c>
      <c r="B86" s="2" t="s">
        <v>139</v>
      </c>
      <c r="C86" s="3" t="s">
        <v>397</v>
      </c>
      <c r="D86" s="3" t="s">
        <v>96</v>
      </c>
      <c r="E86" s="4" t="s">
        <v>28</v>
      </c>
      <c r="F86" s="4" t="s">
        <v>302</v>
      </c>
      <c r="G86" s="4" t="s">
        <v>26</v>
      </c>
      <c r="H86" s="6">
        <v>2752</v>
      </c>
      <c r="I86" s="5"/>
      <c r="J86" s="5"/>
      <c r="K86" s="28"/>
      <c r="L86" s="48"/>
      <c r="M86" s="28"/>
      <c r="N86" s="28">
        <f t="shared" ref="N86:N88" si="18">H86+I86+J86+K86+L86+M86</f>
        <v>2752</v>
      </c>
      <c r="O86" s="5">
        <v>32.67</v>
      </c>
      <c r="P86" s="48"/>
      <c r="Q86" s="48"/>
      <c r="R86" s="48"/>
      <c r="S86" s="28">
        <f t="shared" ref="S86:S88" si="19">N86-O86-P86-Q86-R86</f>
        <v>2719.33</v>
      </c>
    </row>
    <row r="87" spans="1:19" ht="15.75">
      <c r="A87" s="27">
        <v>73</v>
      </c>
      <c r="B87" s="2" t="s">
        <v>157</v>
      </c>
      <c r="C87" s="3" t="s">
        <v>397</v>
      </c>
      <c r="D87" s="3" t="s">
        <v>96</v>
      </c>
      <c r="E87" s="4" t="s">
        <v>28</v>
      </c>
      <c r="F87" s="4" t="s">
        <v>303</v>
      </c>
      <c r="G87" s="4" t="s">
        <v>26</v>
      </c>
      <c r="H87" s="6">
        <v>2752</v>
      </c>
      <c r="I87" s="5"/>
      <c r="J87" s="5"/>
      <c r="K87" s="28"/>
      <c r="L87" s="48"/>
      <c r="M87" s="28"/>
      <c r="N87" s="28">
        <f t="shared" si="18"/>
        <v>2752</v>
      </c>
      <c r="O87" s="5">
        <v>32.67</v>
      </c>
      <c r="P87" s="48"/>
      <c r="Q87" s="48"/>
      <c r="R87" s="48"/>
      <c r="S87" s="28">
        <f t="shared" si="19"/>
        <v>2719.33</v>
      </c>
    </row>
    <row r="88" spans="1:19" ht="15.75">
      <c r="A88" s="27">
        <v>74</v>
      </c>
      <c r="B88" s="2" t="s">
        <v>111</v>
      </c>
      <c r="C88" s="3" t="s">
        <v>397</v>
      </c>
      <c r="D88" s="3" t="s">
        <v>96</v>
      </c>
      <c r="E88" s="4" t="s">
        <v>28</v>
      </c>
      <c r="F88" s="4" t="s">
        <v>300</v>
      </c>
      <c r="G88" s="4" t="s">
        <v>26</v>
      </c>
      <c r="H88" s="6">
        <v>3096</v>
      </c>
      <c r="I88" s="28"/>
      <c r="J88" s="28"/>
      <c r="K88" s="28"/>
      <c r="L88" s="28"/>
      <c r="M88" s="28"/>
      <c r="N88" s="28">
        <f t="shared" si="18"/>
        <v>3096</v>
      </c>
      <c r="O88" s="5">
        <v>90.34</v>
      </c>
      <c r="P88" s="28"/>
      <c r="Q88" s="28"/>
      <c r="R88" s="28"/>
      <c r="S88" s="28">
        <f t="shared" si="19"/>
        <v>3005.66</v>
      </c>
    </row>
    <row r="89" spans="1:19" ht="15.75">
      <c r="A89" s="27">
        <v>75</v>
      </c>
      <c r="B89" s="2" t="s">
        <v>140</v>
      </c>
      <c r="C89" s="3" t="s">
        <v>398</v>
      </c>
      <c r="D89" s="3" t="s">
        <v>96</v>
      </c>
      <c r="E89" s="4" t="s">
        <v>28</v>
      </c>
      <c r="F89" s="4" t="s">
        <v>298</v>
      </c>
      <c r="G89" s="4" t="s">
        <v>26</v>
      </c>
      <c r="H89" s="6">
        <v>3296</v>
      </c>
      <c r="I89" s="5"/>
      <c r="J89" s="5"/>
      <c r="K89" s="28"/>
      <c r="L89" s="48"/>
      <c r="M89" s="48"/>
      <c r="N89" s="28">
        <f t="shared" si="10"/>
        <v>3296</v>
      </c>
      <c r="O89" s="5">
        <v>112.1</v>
      </c>
      <c r="P89" s="48"/>
      <c r="Q89" s="48"/>
      <c r="R89" s="48"/>
      <c r="S89" s="28">
        <f t="shared" si="11"/>
        <v>3183.9</v>
      </c>
    </row>
    <row r="90" spans="1:19" ht="15.75">
      <c r="A90" s="27">
        <v>76</v>
      </c>
      <c r="B90" s="2" t="s">
        <v>108</v>
      </c>
      <c r="C90" s="3" t="s">
        <v>109</v>
      </c>
      <c r="D90" s="3" t="s">
        <v>96</v>
      </c>
      <c r="E90" s="4" t="s">
        <v>28</v>
      </c>
      <c r="F90" s="4" t="s">
        <v>299</v>
      </c>
      <c r="G90" s="4" t="s">
        <v>44</v>
      </c>
      <c r="H90" s="6">
        <v>3096</v>
      </c>
      <c r="I90" s="5"/>
      <c r="J90" s="5"/>
      <c r="K90" s="28"/>
      <c r="L90" s="48"/>
      <c r="M90" s="28"/>
      <c r="N90" s="28">
        <f t="shared" si="10"/>
        <v>3096</v>
      </c>
      <c r="O90" s="5">
        <v>90.34</v>
      </c>
      <c r="P90" s="48"/>
      <c r="Q90" s="48"/>
      <c r="R90" s="48"/>
      <c r="S90" s="28">
        <f t="shared" si="11"/>
        <v>3005.66</v>
      </c>
    </row>
    <row r="91" spans="1:19" ht="15.75">
      <c r="A91" s="27">
        <v>77</v>
      </c>
      <c r="B91" s="2" t="s">
        <v>342</v>
      </c>
      <c r="C91" s="3" t="s">
        <v>343</v>
      </c>
      <c r="D91" s="3" t="s">
        <v>96</v>
      </c>
      <c r="E91" s="4" t="s">
        <v>28</v>
      </c>
      <c r="F91" s="4" t="s">
        <v>344</v>
      </c>
      <c r="G91" s="4" t="s">
        <v>26</v>
      </c>
      <c r="H91" s="6">
        <v>3554.24</v>
      </c>
      <c r="I91" s="18"/>
      <c r="J91" s="18"/>
      <c r="K91" s="28"/>
      <c r="L91" s="48"/>
      <c r="M91" s="28"/>
      <c r="N91" s="28">
        <f t="shared" si="10"/>
        <v>3554.24</v>
      </c>
      <c r="O91" s="18">
        <v>157.9</v>
      </c>
      <c r="P91" s="48"/>
      <c r="Q91" s="48"/>
      <c r="R91" s="48"/>
      <c r="S91" s="28">
        <f t="shared" si="11"/>
        <v>3396.3399999999997</v>
      </c>
    </row>
    <row r="92" spans="1:19" ht="15.75">
      <c r="A92" s="27">
        <v>78</v>
      </c>
      <c r="B92" s="2" t="s">
        <v>110</v>
      </c>
      <c r="C92" s="3" t="s">
        <v>447</v>
      </c>
      <c r="D92" s="3" t="s">
        <v>96</v>
      </c>
      <c r="E92" s="4" t="s">
        <v>28</v>
      </c>
      <c r="F92" s="4" t="s">
        <v>301</v>
      </c>
      <c r="G92" s="4" t="s">
        <v>26</v>
      </c>
      <c r="H92" s="6">
        <v>3201.86</v>
      </c>
      <c r="I92" s="5"/>
      <c r="J92" s="5"/>
      <c r="K92" s="28"/>
      <c r="L92" s="48"/>
      <c r="M92" s="28"/>
      <c r="N92" s="28">
        <f t="shared" si="10"/>
        <v>3201.86</v>
      </c>
      <c r="O92" s="5">
        <v>101.86</v>
      </c>
      <c r="P92" s="48"/>
      <c r="Q92" s="48">
        <v>500</v>
      </c>
      <c r="R92" s="48"/>
      <c r="S92" s="28">
        <f t="shared" si="11"/>
        <v>2600</v>
      </c>
    </row>
    <row r="93" spans="1:19" ht="15.75">
      <c r="A93" s="27">
        <v>79</v>
      </c>
      <c r="B93" s="2" t="s">
        <v>137</v>
      </c>
      <c r="C93" s="3" t="s">
        <v>448</v>
      </c>
      <c r="D93" s="3" t="s">
        <v>96</v>
      </c>
      <c r="E93" s="4" t="s">
        <v>28</v>
      </c>
      <c r="F93" s="4" t="s">
        <v>297</v>
      </c>
      <c r="G93" s="4" t="s">
        <v>176</v>
      </c>
      <c r="H93" s="6">
        <v>2570.9499999999998</v>
      </c>
      <c r="I93" s="5">
        <v>1.91</v>
      </c>
      <c r="J93" s="5"/>
      <c r="K93" s="28"/>
      <c r="L93" s="28"/>
      <c r="M93" s="28"/>
      <c r="N93" s="28">
        <f t="shared" ref="N93:N94" si="20">H93+I93+J93+K93+L93+M93</f>
        <v>2572.8599999999997</v>
      </c>
      <c r="O93" s="18"/>
      <c r="P93" s="28"/>
      <c r="Q93" s="28">
        <v>500</v>
      </c>
      <c r="R93" s="28"/>
      <c r="S93" s="28">
        <f t="shared" ref="S93:S94" si="21">N93-O93-P93-Q93-R93</f>
        <v>2072.8599999999997</v>
      </c>
    </row>
    <row r="94" spans="1:19" ht="15.75">
      <c r="A94" s="27">
        <v>80</v>
      </c>
      <c r="B94" s="27" t="s">
        <v>378</v>
      </c>
      <c r="C94" s="3" t="s">
        <v>448</v>
      </c>
      <c r="D94" s="3" t="s">
        <v>96</v>
      </c>
      <c r="E94" s="4" t="s">
        <v>28</v>
      </c>
      <c r="F94" s="4" t="s">
        <v>310</v>
      </c>
      <c r="G94" s="4" t="s">
        <v>75</v>
      </c>
      <c r="H94" s="6">
        <v>2570.9499999999998</v>
      </c>
      <c r="I94" s="5">
        <v>1.91</v>
      </c>
      <c r="J94" s="5"/>
      <c r="K94" s="28"/>
      <c r="L94" s="48"/>
      <c r="M94" s="48"/>
      <c r="N94" s="28">
        <f t="shared" si="20"/>
        <v>2572.8599999999997</v>
      </c>
      <c r="O94" s="5"/>
      <c r="P94" s="48"/>
      <c r="Q94" s="48">
        <v>500</v>
      </c>
      <c r="R94" s="48"/>
      <c r="S94" s="28">
        <f t="shared" si="21"/>
        <v>2072.8599999999997</v>
      </c>
    </row>
    <row r="95" spans="1:19" ht="15.75">
      <c r="A95" s="27"/>
      <c r="B95" s="41" t="s">
        <v>112</v>
      </c>
      <c r="H95" s="39">
        <f>SUM(H55:H94)</f>
        <v>143824.41</v>
      </c>
      <c r="I95" s="39">
        <f>SUM(I55:I94)</f>
        <v>3.82</v>
      </c>
      <c r="J95" s="39">
        <f t="shared" ref="J95:S95" si="22">SUM(J55:J94)</f>
        <v>0</v>
      </c>
      <c r="K95" s="39">
        <f t="shared" si="22"/>
        <v>0</v>
      </c>
      <c r="L95" s="39">
        <f t="shared" si="22"/>
        <v>0</v>
      </c>
      <c r="M95" s="39">
        <f t="shared" si="22"/>
        <v>0</v>
      </c>
      <c r="N95" s="39">
        <f t="shared" si="22"/>
        <v>143828.22999999995</v>
      </c>
      <c r="O95" s="39">
        <f>SUM(O55:O94)</f>
        <v>7319.2399999999989</v>
      </c>
      <c r="P95" s="39">
        <f t="shared" si="22"/>
        <v>0</v>
      </c>
      <c r="Q95" s="39">
        <f t="shared" si="22"/>
        <v>2500</v>
      </c>
      <c r="R95" s="39">
        <f t="shared" si="22"/>
        <v>0</v>
      </c>
      <c r="S95" s="39">
        <f t="shared" si="22"/>
        <v>134008.99</v>
      </c>
    </row>
    <row r="96" spans="1:19"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</row>
    <row r="97" spans="1:19" ht="15.75">
      <c r="H97" s="39">
        <f>SUM(H95+H52+H45+H33)</f>
        <v>452314.69</v>
      </c>
      <c r="I97" s="39">
        <f>SUM(I95+I52+I45+I33)</f>
        <v>44.54</v>
      </c>
      <c r="J97" s="39">
        <f>J95+J52+J45+J33</f>
        <v>0</v>
      </c>
      <c r="K97" s="39">
        <f>K95+K52+K45+K33</f>
        <v>0</v>
      </c>
      <c r="L97" s="39">
        <f t="shared" ref="L97:S97" si="23">SUM(L95+L52+L45+L33)</f>
        <v>0</v>
      </c>
      <c r="M97" s="39">
        <f t="shared" si="23"/>
        <v>0</v>
      </c>
      <c r="N97" s="39">
        <f t="shared" si="23"/>
        <v>452359.23</v>
      </c>
      <c r="O97" s="39">
        <f t="shared" si="23"/>
        <v>49941.76999999999</v>
      </c>
      <c r="P97" s="39">
        <f t="shared" si="23"/>
        <v>0</v>
      </c>
      <c r="Q97" s="39">
        <f t="shared" si="23"/>
        <v>3500</v>
      </c>
      <c r="R97" s="39">
        <f t="shared" si="23"/>
        <v>0</v>
      </c>
      <c r="S97" s="39">
        <f t="shared" si="23"/>
        <v>398917.4599999999</v>
      </c>
    </row>
    <row r="100" spans="1:19" ht="15.75">
      <c r="N100" s="28"/>
    </row>
    <row r="102" spans="1:19" ht="15.75">
      <c r="C102" s="58" t="s">
        <v>317</v>
      </c>
      <c r="D102" s="58"/>
      <c r="G102" s="58" t="s">
        <v>113</v>
      </c>
      <c r="H102" s="58"/>
      <c r="I102" s="58"/>
      <c r="J102" s="58"/>
      <c r="N102" s="58" t="s">
        <v>318</v>
      </c>
      <c r="O102" s="58"/>
      <c r="P102" s="58"/>
      <c r="Q102" s="58"/>
    </row>
    <row r="103" spans="1:19" ht="15.75">
      <c r="C103" s="58" t="s">
        <v>21</v>
      </c>
      <c r="D103" s="58"/>
      <c r="G103" s="58" t="s">
        <v>51</v>
      </c>
      <c r="H103" s="58"/>
      <c r="I103" s="58"/>
      <c r="J103" s="58"/>
      <c r="N103" s="58" t="s">
        <v>30</v>
      </c>
      <c r="O103" s="58"/>
      <c r="P103" s="58"/>
      <c r="Q103" s="58"/>
    </row>
    <row r="106" spans="1:19" ht="15.75">
      <c r="A106" s="59" t="s">
        <v>0</v>
      </c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</row>
    <row r="107" spans="1:19" ht="15.75">
      <c r="A107" s="59" t="s">
        <v>454</v>
      </c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</row>
    <row r="108" spans="1:19" ht="15.75">
      <c r="A108" s="59" t="s">
        <v>114</v>
      </c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</row>
    <row r="109" spans="1:19" ht="15.75"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</row>
    <row r="110" spans="1:19" ht="15.75">
      <c r="A110" s="40" t="s">
        <v>115</v>
      </c>
      <c r="B110" s="40" t="s">
        <v>2</v>
      </c>
      <c r="C110" s="34" t="s">
        <v>3</v>
      </c>
      <c r="D110" s="34" t="s">
        <v>4</v>
      </c>
      <c r="E110" s="35" t="s">
        <v>5</v>
      </c>
      <c r="F110" s="35" t="s">
        <v>6</v>
      </c>
      <c r="G110" s="40" t="s">
        <v>116</v>
      </c>
      <c r="H110" s="36" t="s">
        <v>8</v>
      </c>
      <c r="I110" s="36" t="s">
        <v>9</v>
      </c>
      <c r="J110" s="36" t="s">
        <v>10</v>
      </c>
      <c r="K110" s="34" t="s">
        <v>370</v>
      </c>
      <c r="L110" s="34" t="s">
        <v>12</v>
      </c>
      <c r="M110" s="35" t="s">
        <v>13</v>
      </c>
      <c r="N110" s="35" t="s">
        <v>14</v>
      </c>
      <c r="O110" s="35" t="s">
        <v>15</v>
      </c>
      <c r="P110" s="35" t="s">
        <v>16</v>
      </c>
      <c r="Q110" s="35" t="s">
        <v>17</v>
      </c>
      <c r="R110" s="35" t="s">
        <v>18</v>
      </c>
      <c r="S110" s="37" t="s">
        <v>19</v>
      </c>
    </row>
    <row r="111" spans="1:19" ht="15.75">
      <c r="A111" s="54"/>
      <c r="B111" s="54"/>
      <c r="C111" s="30"/>
      <c r="D111" s="30"/>
      <c r="E111" s="31"/>
      <c r="F111" s="31"/>
      <c r="G111" s="54"/>
      <c r="H111" s="25"/>
      <c r="I111" s="25"/>
      <c r="J111" s="25"/>
      <c r="K111" s="24"/>
      <c r="L111" s="24"/>
      <c r="M111" s="23"/>
      <c r="N111" s="23"/>
      <c r="O111" s="23"/>
      <c r="P111" s="23"/>
      <c r="Q111" s="23"/>
      <c r="R111" s="23"/>
      <c r="S111" s="26"/>
    </row>
    <row r="112" spans="1:19" ht="15.75">
      <c r="A112" s="27">
        <v>1</v>
      </c>
      <c r="B112" s="2" t="s">
        <v>120</v>
      </c>
      <c r="C112" s="29" t="s">
        <v>117</v>
      </c>
      <c r="D112" s="29" t="s">
        <v>118</v>
      </c>
      <c r="E112" s="2" t="s">
        <v>119</v>
      </c>
      <c r="F112" s="2"/>
      <c r="G112" s="2"/>
      <c r="H112" s="29">
        <v>1323</v>
      </c>
      <c r="I112" s="29">
        <v>128.75</v>
      </c>
      <c r="J112" s="33"/>
      <c r="K112" s="32"/>
      <c r="L112" s="48"/>
      <c r="M112" s="48"/>
      <c r="N112" s="32">
        <f>H112+I112+J112+K112+L112+M112</f>
        <v>1451.75</v>
      </c>
      <c r="O112" s="29"/>
      <c r="P112" s="48"/>
      <c r="Q112" s="48"/>
      <c r="R112" s="48"/>
      <c r="S112" s="28">
        <f>N112-O112-P112-Q112-R112</f>
        <v>1451.75</v>
      </c>
    </row>
    <row r="113" spans="1:19" s="44" customFormat="1" ht="15.75">
      <c r="A113" s="27">
        <v>2</v>
      </c>
      <c r="B113" s="2" t="s">
        <v>121</v>
      </c>
      <c r="C113" s="29" t="s">
        <v>117</v>
      </c>
      <c r="D113" s="29" t="s">
        <v>118</v>
      </c>
      <c r="E113" s="2" t="s">
        <v>119</v>
      </c>
      <c r="F113" s="2"/>
      <c r="G113" s="2"/>
      <c r="H113" s="29">
        <v>2531</v>
      </c>
      <c r="I113" s="29">
        <v>6.38</v>
      </c>
      <c r="J113" s="33"/>
      <c r="K113" s="32"/>
      <c r="L113" s="48"/>
      <c r="M113" s="48"/>
      <c r="N113" s="32">
        <f t="shared" ref="N113:N130" si="24">H113+I113+J113+K113+L113+M113</f>
        <v>2537.38</v>
      </c>
      <c r="O113" s="29"/>
      <c r="P113" s="48"/>
      <c r="Q113" s="48"/>
      <c r="R113" s="48"/>
      <c r="S113" s="28">
        <f t="shared" ref="S113:S129" si="25">N113-O113-P113-Q113-R113</f>
        <v>2537.38</v>
      </c>
    </row>
    <row r="114" spans="1:19" ht="15.75">
      <c r="A114" s="27">
        <v>3</v>
      </c>
      <c r="B114" s="2" t="s">
        <v>122</v>
      </c>
      <c r="C114" s="29" t="s">
        <v>117</v>
      </c>
      <c r="D114" s="29" t="s">
        <v>118</v>
      </c>
      <c r="E114" s="2" t="s">
        <v>119</v>
      </c>
      <c r="F114" s="2"/>
      <c r="G114" s="2"/>
      <c r="H114" s="29">
        <v>1747.2</v>
      </c>
      <c r="I114" s="29">
        <v>89.6</v>
      </c>
      <c r="J114" s="33"/>
      <c r="K114" s="32"/>
      <c r="L114" s="48"/>
      <c r="M114" s="28"/>
      <c r="N114" s="32">
        <f t="shared" si="24"/>
        <v>1836.8</v>
      </c>
      <c r="O114" s="29"/>
      <c r="P114" s="28"/>
      <c r="Q114" s="48"/>
      <c r="R114" s="48"/>
      <c r="S114" s="28">
        <f t="shared" si="25"/>
        <v>1836.8</v>
      </c>
    </row>
    <row r="115" spans="1:19" ht="15.75">
      <c r="A115" s="27">
        <v>4</v>
      </c>
      <c r="B115" s="2" t="s">
        <v>123</v>
      </c>
      <c r="C115" s="29" t="s">
        <v>117</v>
      </c>
      <c r="D115" s="29" t="s">
        <v>118</v>
      </c>
      <c r="E115" s="2" t="s">
        <v>119</v>
      </c>
      <c r="F115" s="2"/>
      <c r="G115" s="2"/>
      <c r="H115" s="29">
        <v>1651.2</v>
      </c>
      <c r="I115" s="29">
        <v>107.74</v>
      </c>
      <c r="J115" s="33"/>
      <c r="K115" s="32"/>
      <c r="L115" s="48"/>
      <c r="M115" s="48"/>
      <c r="N115" s="32">
        <f t="shared" si="24"/>
        <v>1758.94</v>
      </c>
      <c r="O115" s="29"/>
      <c r="P115" s="28"/>
      <c r="Q115" s="48"/>
      <c r="R115" s="48"/>
      <c r="S115" s="28">
        <f t="shared" si="25"/>
        <v>1758.94</v>
      </c>
    </row>
    <row r="116" spans="1:19" ht="15.75">
      <c r="A116" s="27">
        <v>5</v>
      </c>
      <c r="B116" s="2" t="s">
        <v>124</v>
      </c>
      <c r="C116" s="29" t="s">
        <v>117</v>
      </c>
      <c r="D116" s="29" t="s">
        <v>118</v>
      </c>
      <c r="E116" s="2" t="s">
        <v>119</v>
      </c>
      <c r="F116" s="2"/>
      <c r="G116" s="2"/>
      <c r="H116" s="29">
        <v>2100</v>
      </c>
      <c r="I116" s="29">
        <v>67.02</v>
      </c>
      <c r="J116" s="33"/>
      <c r="K116" s="32"/>
      <c r="L116" s="28"/>
      <c r="M116" s="28"/>
      <c r="N116" s="32">
        <f t="shared" si="24"/>
        <v>2167.02</v>
      </c>
      <c r="O116" s="29"/>
      <c r="P116" s="28"/>
      <c r="Q116" s="48"/>
      <c r="R116" s="48"/>
      <c r="S116" s="28">
        <f t="shared" si="25"/>
        <v>2167.02</v>
      </c>
    </row>
    <row r="117" spans="1:19" ht="15.75">
      <c r="A117" s="27">
        <v>6</v>
      </c>
      <c r="B117" s="2" t="s">
        <v>125</v>
      </c>
      <c r="C117" s="29" t="s">
        <v>117</v>
      </c>
      <c r="D117" s="29" t="s">
        <v>118</v>
      </c>
      <c r="E117" s="2" t="s">
        <v>119</v>
      </c>
      <c r="F117" s="2"/>
      <c r="G117" s="2"/>
      <c r="H117" s="29">
        <v>1834.4</v>
      </c>
      <c r="I117" s="29">
        <v>84.02</v>
      </c>
      <c r="J117" s="33"/>
      <c r="K117" s="32"/>
      <c r="L117" s="48"/>
      <c r="M117" s="48"/>
      <c r="N117" s="32">
        <f t="shared" si="24"/>
        <v>1918.42</v>
      </c>
      <c r="O117" s="29"/>
      <c r="P117" s="28"/>
      <c r="Q117" s="48"/>
      <c r="R117" s="48"/>
      <c r="S117" s="28">
        <f t="shared" si="25"/>
        <v>1918.42</v>
      </c>
    </row>
    <row r="118" spans="1:19" ht="15.75">
      <c r="A118" s="27">
        <v>7</v>
      </c>
      <c r="B118" s="2" t="s">
        <v>126</v>
      </c>
      <c r="C118" s="29" t="s">
        <v>117</v>
      </c>
      <c r="D118" s="29" t="s">
        <v>118</v>
      </c>
      <c r="E118" s="2" t="s">
        <v>119</v>
      </c>
      <c r="F118" s="2"/>
      <c r="G118" s="2"/>
      <c r="H118" s="29">
        <v>2795</v>
      </c>
      <c r="I118" s="29"/>
      <c r="J118" s="33"/>
      <c r="K118" s="32"/>
      <c r="L118" s="48"/>
      <c r="M118" s="48"/>
      <c r="N118" s="32">
        <f t="shared" si="24"/>
        <v>2795</v>
      </c>
      <c r="O118" s="29">
        <v>37.340000000000003</v>
      </c>
      <c r="P118" s="28"/>
      <c r="Q118" s="48"/>
      <c r="R118" s="48"/>
      <c r="S118" s="28">
        <f t="shared" si="25"/>
        <v>2757.66</v>
      </c>
    </row>
    <row r="119" spans="1:19" ht="15.75">
      <c r="A119" s="27">
        <v>8</v>
      </c>
      <c r="B119" s="2" t="s">
        <v>127</v>
      </c>
      <c r="C119" s="29" t="s">
        <v>117</v>
      </c>
      <c r="D119" s="29" t="s">
        <v>118</v>
      </c>
      <c r="E119" s="2" t="s">
        <v>119</v>
      </c>
      <c r="F119" s="2"/>
      <c r="G119" s="2"/>
      <c r="H119" s="29">
        <v>2969.75</v>
      </c>
      <c r="I119" s="29"/>
      <c r="J119" s="33"/>
      <c r="K119" s="32"/>
      <c r="L119" s="28"/>
      <c r="M119" s="28"/>
      <c r="N119" s="32">
        <f t="shared" si="24"/>
        <v>2969.75</v>
      </c>
      <c r="O119" s="29">
        <v>56.36</v>
      </c>
      <c r="P119" s="48"/>
      <c r="Q119" s="48"/>
      <c r="R119" s="48"/>
      <c r="S119" s="28">
        <f t="shared" si="25"/>
        <v>2913.39</v>
      </c>
    </row>
    <row r="120" spans="1:19" ht="15.75">
      <c r="A120" s="27">
        <v>9</v>
      </c>
      <c r="B120" s="2" t="s">
        <v>128</v>
      </c>
      <c r="C120" s="29" t="s">
        <v>117</v>
      </c>
      <c r="D120" s="29" t="s">
        <v>118</v>
      </c>
      <c r="E120" s="2" t="s">
        <v>119</v>
      </c>
      <c r="F120" s="2"/>
      <c r="G120" s="2"/>
      <c r="H120" s="29">
        <v>1440</v>
      </c>
      <c r="I120" s="29">
        <v>121.26</v>
      </c>
      <c r="J120" s="33"/>
      <c r="K120" s="32"/>
      <c r="L120" s="28"/>
      <c r="M120" s="28"/>
      <c r="N120" s="32">
        <f t="shared" si="24"/>
        <v>1561.26</v>
      </c>
      <c r="O120" s="29"/>
      <c r="P120" s="48"/>
      <c r="Q120" s="48"/>
      <c r="R120" s="48"/>
      <c r="S120" s="28">
        <f t="shared" si="25"/>
        <v>1561.26</v>
      </c>
    </row>
    <row r="121" spans="1:19" ht="15.75">
      <c r="A121" s="27">
        <v>10</v>
      </c>
      <c r="B121" s="2" t="s">
        <v>129</v>
      </c>
      <c r="C121" s="29" t="s">
        <v>117</v>
      </c>
      <c r="D121" s="29" t="s">
        <v>118</v>
      </c>
      <c r="E121" s="2" t="s">
        <v>119</v>
      </c>
      <c r="F121" s="2"/>
      <c r="G121" s="2"/>
      <c r="H121" s="28">
        <v>3554.25</v>
      </c>
      <c r="I121" s="28"/>
      <c r="J121" s="33"/>
      <c r="K121" s="32"/>
      <c r="L121" s="28"/>
      <c r="M121" s="28"/>
      <c r="N121" s="32">
        <f t="shared" si="24"/>
        <v>3554.25</v>
      </c>
      <c r="O121" s="28">
        <v>157.9</v>
      </c>
      <c r="P121" s="48"/>
      <c r="Q121" s="48"/>
      <c r="R121" s="48"/>
      <c r="S121" s="28">
        <f t="shared" si="25"/>
        <v>3396.35</v>
      </c>
    </row>
    <row r="122" spans="1:19" ht="15.75">
      <c r="A122" s="27">
        <v>11</v>
      </c>
      <c r="B122" s="2" t="s">
        <v>130</v>
      </c>
      <c r="C122" s="29" t="s">
        <v>117</v>
      </c>
      <c r="D122" s="29" t="s">
        <v>118</v>
      </c>
      <c r="E122" s="2" t="s">
        <v>119</v>
      </c>
      <c r="F122" s="2"/>
      <c r="G122" s="2"/>
      <c r="H122" s="28">
        <v>3096</v>
      </c>
      <c r="I122" s="28"/>
      <c r="J122" s="33"/>
      <c r="K122" s="32"/>
      <c r="L122" s="28"/>
      <c r="M122" s="28"/>
      <c r="N122" s="32">
        <f t="shared" si="24"/>
        <v>3096</v>
      </c>
      <c r="O122" s="28">
        <v>90.34</v>
      </c>
      <c r="P122" s="48"/>
      <c r="Q122" s="48"/>
      <c r="R122" s="48"/>
      <c r="S122" s="28">
        <f t="shared" si="25"/>
        <v>3005.66</v>
      </c>
    </row>
    <row r="123" spans="1:19" ht="15.75">
      <c r="A123" s="27">
        <v>12</v>
      </c>
      <c r="B123" s="2" t="s">
        <v>198</v>
      </c>
      <c r="C123" s="29" t="s">
        <v>117</v>
      </c>
      <c r="D123" s="29" t="s">
        <v>118</v>
      </c>
      <c r="E123" s="2" t="s">
        <v>119</v>
      </c>
      <c r="F123" s="2"/>
      <c r="G123" s="2"/>
      <c r="H123" s="28">
        <v>1190.7</v>
      </c>
      <c r="I123" s="28">
        <v>137.21</v>
      </c>
      <c r="J123" s="33"/>
      <c r="K123" s="32"/>
      <c r="L123" s="28"/>
      <c r="M123" s="28"/>
      <c r="N123" s="32">
        <f t="shared" si="24"/>
        <v>1327.91</v>
      </c>
      <c r="O123" s="28"/>
      <c r="P123" s="48"/>
      <c r="Q123" s="48"/>
      <c r="R123" s="48"/>
      <c r="S123" s="28">
        <f t="shared" si="25"/>
        <v>1327.91</v>
      </c>
    </row>
    <row r="124" spans="1:19" ht="15.75">
      <c r="A124" s="27">
        <v>13</v>
      </c>
      <c r="B124" s="2" t="s">
        <v>158</v>
      </c>
      <c r="C124" s="2" t="s">
        <v>117</v>
      </c>
      <c r="D124" s="3" t="s">
        <v>118</v>
      </c>
      <c r="E124" s="2" t="s">
        <v>119</v>
      </c>
      <c r="F124" s="4"/>
      <c r="G124" s="4"/>
      <c r="H124" s="6">
        <v>2752</v>
      </c>
      <c r="I124" s="5"/>
      <c r="J124" s="33"/>
      <c r="K124" s="48"/>
      <c r="L124" s="48"/>
      <c r="M124" s="28"/>
      <c r="N124" s="32">
        <f t="shared" si="24"/>
        <v>2752</v>
      </c>
      <c r="O124" s="5">
        <v>32.67</v>
      </c>
      <c r="P124" s="48"/>
      <c r="Q124" s="48"/>
      <c r="R124" s="48"/>
      <c r="S124" s="28">
        <f t="shared" si="25"/>
        <v>2719.33</v>
      </c>
    </row>
    <row r="125" spans="1:19" ht="15.75">
      <c r="A125" s="27">
        <v>14</v>
      </c>
      <c r="B125" s="2" t="s">
        <v>102</v>
      </c>
      <c r="C125" s="3" t="s">
        <v>117</v>
      </c>
      <c r="D125" s="3" t="s">
        <v>118</v>
      </c>
      <c r="E125" s="2" t="s">
        <v>119</v>
      </c>
      <c r="F125" s="4"/>
      <c r="G125" s="4"/>
      <c r="H125" s="6">
        <v>2402.5</v>
      </c>
      <c r="I125" s="5">
        <v>19.34</v>
      </c>
      <c r="J125" s="33"/>
      <c r="K125" s="28"/>
      <c r="L125" s="48"/>
      <c r="M125" s="28"/>
      <c r="N125" s="32">
        <f t="shared" si="24"/>
        <v>2421.84</v>
      </c>
      <c r="O125" s="5"/>
      <c r="P125" s="48"/>
      <c r="Q125" s="48"/>
      <c r="R125" s="48"/>
      <c r="S125" s="28">
        <f t="shared" si="25"/>
        <v>2421.84</v>
      </c>
    </row>
    <row r="126" spans="1:19" ht="15.75">
      <c r="A126" s="27">
        <v>15</v>
      </c>
      <c r="B126" s="2" t="s">
        <v>161</v>
      </c>
      <c r="C126" s="3" t="s">
        <v>117</v>
      </c>
      <c r="D126" s="3" t="s">
        <v>118</v>
      </c>
      <c r="E126" s="2" t="s">
        <v>119</v>
      </c>
      <c r="F126" s="4"/>
      <c r="G126" s="50"/>
      <c r="H126" s="5">
        <v>3110</v>
      </c>
      <c r="I126" s="28"/>
      <c r="J126" s="33"/>
      <c r="K126" s="45"/>
      <c r="L126" s="28"/>
      <c r="M126" s="28"/>
      <c r="N126" s="32">
        <f t="shared" si="24"/>
        <v>3110</v>
      </c>
      <c r="O126" s="5">
        <v>91.87</v>
      </c>
      <c r="P126" s="28"/>
      <c r="Q126" s="28"/>
      <c r="R126" s="28"/>
      <c r="S126" s="28">
        <f t="shared" si="25"/>
        <v>3018.13</v>
      </c>
    </row>
    <row r="127" spans="1:19" ht="15.75">
      <c r="A127" s="27">
        <v>16</v>
      </c>
      <c r="B127" s="2" t="s">
        <v>152</v>
      </c>
      <c r="C127" s="3" t="s">
        <v>117</v>
      </c>
      <c r="D127" s="3" t="s">
        <v>118</v>
      </c>
      <c r="E127" s="2" t="s">
        <v>119</v>
      </c>
      <c r="G127" s="50"/>
      <c r="H127" s="20">
        <v>3110</v>
      </c>
      <c r="I127" s="32"/>
      <c r="J127" s="33"/>
      <c r="K127" s="48"/>
      <c r="L127" s="28"/>
      <c r="M127" s="28"/>
      <c r="N127" s="32">
        <f t="shared" si="24"/>
        <v>3110</v>
      </c>
      <c r="O127" s="29">
        <v>91.87</v>
      </c>
      <c r="P127" s="28"/>
      <c r="Q127" s="28"/>
      <c r="R127" s="28"/>
      <c r="S127" s="28">
        <f t="shared" si="25"/>
        <v>3018.13</v>
      </c>
    </row>
    <row r="128" spans="1:19" ht="15.75">
      <c r="A128" s="27">
        <v>17</v>
      </c>
      <c r="B128" s="21" t="s">
        <v>76</v>
      </c>
      <c r="C128" s="3" t="s">
        <v>117</v>
      </c>
      <c r="D128" s="3" t="s">
        <v>118</v>
      </c>
      <c r="E128" s="2" t="s">
        <v>119</v>
      </c>
      <c r="F128" s="4"/>
      <c r="G128" s="4"/>
      <c r="H128" s="6">
        <v>2402.5</v>
      </c>
      <c r="I128" s="5">
        <v>19.34</v>
      </c>
      <c r="J128" s="33"/>
      <c r="K128" s="28"/>
      <c r="L128" s="48"/>
      <c r="M128" s="28"/>
      <c r="N128" s="32">
        <f t="shared" si="24"/>
        <v>2421.84</v>
      </c>
      <c r="O128" s="5"/>
      <c r="P128" s="48"/>
      <c r="Q128" s="48"/>
      <c r="R128" s="48"/>
      <c r="S128" s="28">
        <f t="shared" si="25"/>
        <v>2421.84</v>
      </c>
    </row>
    <row r="129" spans="1:19" ht="15.75">
      <c r="A129" s="27">
        <v>18</v>
      </c>
      <c r="B129" s="21" t="s">
        <v>417</v>
      </c>
      <c r="C129" s="3" t="s">
        <v>117</v>
      </c>
      <c r="D129" s="3" t="s">
        <v>118</v>
      </c>
      <c r="E129" s="2" t="s">
        <v>119</v>
      </c>
      <c r="F129" s="4"/>
      <c r="G129" s="4"/>
      <c r="H129" s="6">
        <v>1822.5</v>
      </c>
      <c r="I129" s="5">
        <v>84.78</v>
      </c>
      <c r="J129" s="33"/>
      <c r="K129" s="28"/>
      <c r="L129" s="48"/>
      <c r="M129" s="28"/>
      <c r="N129" s="32">
        <f t="shared" si="24"/>
        <v>1907.28</v>
      </c>
      <c r="O129" s="5"/>
      <c r="P129" s="48"/>
      <c r="Q129" s="48"/>
      <c r="R129" s="48"/>
      <c r="S129" s="28">
        <f t="shared" si="25"/>
        <v>1907.28</v>
      </c>
    </row>
    <row r="130" spans="1:19" ht="15.75">
      <c r="A130" s="27">
        <v>19</v>
      </c>
      <c r="B130" s="2" t="s">
        <v>56</v>
      </c>
      <c r="C130" s="3" t="s">
        <v>117</v>
      </c>
      <c r="D130" s="3" t="s">
        <v>118</v>
      </c>
      <c r="E130" s="2" t="s">
        <v>119</v>
      </c>
      <c r="F130" s="4"/>
      <c r="G130" s="4"/>
      <c r="H130" s="10">
        <v>4200</v>
      </c>
      <c r="I130" s="18"/>
      <c r="J130" s="18"/>
      <c r="K130" s="48"/>
      <c r="L130" s="48"/>
      <c r="M130" s="28"/>
      <c r="N130" s="28">
        <f t="shared" si="24"/>
        <v>4200</v>
      </c>
      <c r="O130" s="18">
        <v>335.56</v>
      </c>
      <c r="P130" s="48"/>
      <c r="Q130" s="48"/>
      <c r="R130" s="48"/>
      <c r="S130" s="28">
        <f>N130-O130-P130-Q130-R130</f>
        <v>3864.44</v>
      </c>
    </row>
    <row r="131" spans="1:19" ht="15.75">
      <c r="B131" s="17" t="s">
        <v>131</v>
      </c>
      <c r="C131" s="29"/>
      <c r="D131" s="28"/>
      <c r="E131" s="28"/>
      <c r="F131" s="2"/>
      <c r="G131" s="2"/>
      <c r="H131" s="33">
        <f>SUM(H112:H130)</f>
        <v>46032</v>
      </c>
      <c r="I131" s="33">
        <f>SUM(I112:I130)</f>
        <v>865.44</v>
      </c>
      <c r="J131" s="33">
        <f t="shared" ref="J131:S131" si="26">SUM(J112:J130)</f>
        <v>0</v>
      </c>
      <c r="K131" s="33">
        <f t="shared" si="26"/>
        <v>0</v>
      </c>
      <c r="L131" s="33">
        <f t="shared" si="26"/>
        <v>0</v>
      </c>
      <c r="M131" s="33">
        <f t="shared" si="26"/>
        <v>0</v>
      </c>
      <c r="N131" s="33">
        <f t="shared" si="26"/>
        <v>46897.440000000002</v>
      </c>
      <c r="O131" s="33">
        <f>SUM(O112:O130)</f>
        <v>893.91000000000008</v>
      </c>
      <c r="P131" s="33">
        <f t="shared" si="26"/>
        <v>0</v>
      </c>
      <c r="Q131" s="33">
        <f t="shared" si="26"/>
        <v>0</v>
      </c>
      <c r="R131" s="33">
        <f t="shared" si="26"/>
        <v>0</v>
      </c>
      <c r="S131" s="33">
        <f t="shared" si="26"/>
        <v>46003.53</v>
      </c>
    </row>
    <row r="132" spans="1:19" ht="15.75">
      <c r="B132" s="17"/>
      <c r="C132" s="29"/>
      <c r="D132" s="28"/>
      <c r="E132" s="28"/>
      <c r="F132" s="2"/>
      <c r="G132" s="2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</row>
    <row r="133" spans="1:19" ht="15.75">
      <c r="B133" s="17"/>
      <c r="C133" s="29"/>
      <c r="D133" s="28"/>
      <c r="E133" s="28"/>
      <c r="F133" s="2"/>
      <c r="G133" s="2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</row>
    <row r="134" spans="1:19" ht="15.75">
      <c r="B134" s="17"/>
      <c r="C134" s="29"/>
      <c r="D134" s="28"/>
      <c r="E134" s="28"/>
      <c r="F134" s="2"/>
      <c r="G134" s="2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</row>
    <row r="135" spans="1:19" ht="15.75">
      <c r="B135" s="17"/>
      <c r="C135" s="29"/>
      <c r="D135" s="28"/>
      <c r="E135" s="28"/>
      <c r="F135" s="2"/>
      <c r="G135" s="2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</row>
    <row r="136" spans="1:19" ht="15.75">
      <c r="B136" s="17"/>
      <c r="C136" s="29"/>
      <c r="D136" s="28"/>
      <c r="E136" s="28"/>
      <c r="F136" s="2"/>
      <c r="G136" s="2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</row>
    <row r="137" spans="1:19" ht="15.75">
      <c r="B137" s="17"/>
      <c r="C137" s="29"/>
      <c r="D137" s="28"/>
      <c r="E137" s="28"/>
      <c r="F137" s="2"/>
      <c r="G137" s="2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</row>
    <row r="138" spans="1:19" ht="15.75">
      <c r="B138" s="17"/>
      <c r="C138" s="58" t="s">
        <v>317</v>
      </c>
      <c r="D138" s="58"/>
      <c r="G138" s="58" t="s">
        <v>113</v>
      </c>
      <c r="H138" s="58"/>
      <c r="I138" s="58"/>
      <c r="J138" s="58"/>
      <c r="N138" s="58" t="s">
        <v>318</v>
      </c>
      <c r="O138" s="58"/>
      <c r="P138" s="58"/>
      <c r="Q138" s="58"/>
      <c r="R138" s="33"/>
      <c r="S138" s="33"/>
    </row>
    <row r="139" spans="1:19" ht="15.75">
      <c r="B139" s="17"/>
      <c r="C139" s="58" t="s">
        <v>21</v>
      </c>
      <c r="D139" s="58"/>
      <c r="G139" s="58" t="s">
        <v>51</v>
      </c>
      <c r="H139" s="58"/>
      <c r="I139" s="58"/>
      <c r="J139" s="58"/>
      <c r="N139" s="58" t="s">
        <v>30</v>
      </c>
      <c r="O139" s="58"/>
      <c r="P139" s="58"/>
      <c r="Q139" s="58"/>
      <c r="R139" s="33"/>
      <c r="S139" s="33"/>
    </row>
    <row r="140" spans="1:19" ht="15.75">
      <c r="B140" s="17"/>
      <c r="C140" s="29"/>
      <c r="D140" s="28"/>
      <c r="E140" s="28"/>
      <c r="F140" s="2"/>
      <c r="G140" s="2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</row>
    <row r="141" spans="1:19" ht="15.75">
      <c r="B141" s="17"/>
      <c r="C141" s="29"/>
      <c r="D141" s="28"/>
      <c r="E141" s="28"/>
      <c r="F141" s="2"/>
      <c r="G141" s="2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</row>
    <row r="142" spans="1:19" ht="15.75">
      <c r="B142" s="17"/>
      <c r="C142" s="29"/>
      <c r="D142" s="28"/>
      <c r="E142" s="28"/>
      <c r="F142" s="2"/>
      <c r="G142" s="2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</row>
    <row r="143" spans="1:19" ht="15.75">
      <c r="B143" s="17"/>
      <c r="C143" s="29"/>
      <c r="D143" s="28"/>
      <c r="E143" s="28"/>
      <c r="F143" s="2"/>
      <c r="G143" s="2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</row>
    <row r="144" spans="1:19" ht="15.75">
      <c r="A144" s="59" t="s">
        <v>0</v>
      </c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</row>
    <row r="145" spans="1:19" ht="15.75">
      <c r="A145" s="59" t="s">
        <v>454</v>
      </c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</row>
    <row r="146" spans="1:19" ht="15.75">
      <c r="A146" s="59" t="s">
        <v>132</v>
      </c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</row>
    <row r="147" spans="1:19" ht="15.75">
      <c r="B147" s="2"/>
      <c r="C147" s="29"/>
      <c r="D147" s="28"/>
      <c r="E147" s="28"/>
      <c r="F147" s="2"/>
      <c r="G147" s="2"/>
      <c r="H147" s="2"/>
      <c r="I147" s="2"/>
      <c r="J147" s="2"/>
      <c r="K147" s="32"/>
      <c r="L147" s="27"/>
      <c r="M147" s="27"/>
      <c r="N147" s="2"/>
    </row>
    <row r="148" spans="1:19" s="44" customFormat="1" ht="15.75">
      <c r="A148" s="40" t="s">
        <v>115</v>
      </c>
      <c r="B148" s="17" t="s">
        <v>2</v>
      </c>
      <c r="C148" s="38" t="s">
        <v>3</v>
      </c>
      <c r="D148" s="39" t="s">
        <v>4</v>
      </c>
      <c r="E148" s="39" t="s">
        <v>5</v>
      </c>
      <c r="F148" s="17" t="s">
        <v>6</v>
      </c>
      <c r="G148" s="17" t="s">
        <v>7</v>
      </c>
      <c r="H148" s="17" t="s">
        <v>8</v>
      </c>
      <c r="I148" s="17" t="s">
        <v>9</v>
      </c>
      <c r="J148" s="17" t="s">
        <v>10</v>
      </c>
      <c r="K148" s="33" t="s">
        <v>370</v>
      </c>
      <c r="L148" s="40" t="s">
        <v>12</v>
      </c>
      <c r="M148" s="40" t="s">
        <v>13</v>
      </c>
      <c r="N148" s="52" t="s">
        <v>14</v>
      </c>
      <c r="O148" s="40" t="s">
        <v>15</v>
      </c>
      <c r="P148" s="40" t="s">
        <v>16</v>
      </c>
      <c r="Q148" s="40" t="s">
        <v>17</v>
      </c>
      <c r="R148" s="40" t="s">
        <v>18</v>
      </c>
      <c r="S148" s="40" t="s">
        <v>19</v>
      </c>
    </row>
    <row r="149" spans="1:19" s="44" customFormat="1" ht="15.75">
      <c r="B149" s="2"/>
      <c r="C149" s="29"/>
      <c r="D149" s="28"/>
      <c r="E149" s="28"/>
      <c r="F149" s="2"/>
      <c r="G149" s="2"/>
      <c r="H149" s="2"/>
      <c r="I149" s="2"/>
      <c r="J149" s="2"/>
      <c r="K149" s="32"/>
      <c r="L149" s="27"/>
      <c r="M149" s="27"/>
      <c r="N149" s="2"/>
    </row>
    <row r="150" spans="1:19" s="44" customFormat="1" ht="15.75">
      <c r="A150" s="27">
        <v>1</v>
      </c>
      <c r="B150" s="2" t="s">
        <v>166</v>
      </c>
      <c r="C150" s="3" t="s">
        <v>133</v>
      </c>
      <c r="D150" s="3" t="s">
        <v>65</v>
      </c>
      <c r="E150" s="2" t="s">
        <v>135</v>
      </c>
      <c r="F150" s="4"/>
      <c r="G150" s="4" t="s">
        <v>26</v>
      </c>
      <c r="H150" s="6">
        <v>3165.19</v>
      </c>
      <c r="I150" s="5"/>
      <c r="J150" s="5"/>
      <c r="K150" s="48"/>
      <c r="L150" s="48"/>
      <c r="M150" s="48"/>
      <c r="N150" s="32">
        <f t="shared" ref="N150:N185" si="27">H150+I150+J150+K150+L150+M150</f>
        <v>3165.19</v>
      </c>
      <c r="O150" s="5">
        <v>97.87</v>
      </c>
      <c r="P150" s="48"/>
      <c r="Q150" s="48"/>
      <c r="R150" s="48"/>
      <c r="S150" s="28">
        <f t="shared" ref="S150:S209" si="28">N150-O150-P150-Q150-R150</f>
        <v>3067.32</v>
      </c>
    </row>
    <row r="151" spans="1:19" s="44" customFormat="1" ht="15.75">
      <c r="A151" s="27">
        <v>2</v>
      </c>
      <c r="B151" s="2" t="s">
        <v>182</v>
      </c>
      <c r="C151" s="3" t="s">
        <v>133</v>
      </c>
      <c r="D151" s="3" t="s">
        <v>193</v>
      </c>
      <c r="E151" s="2" t="s">
        <v>135</v>
      </c>
      <c r="F151" s="4"/>
      <c r="G151" s="4" t="s">
        <v>26</v>
      </c>
      <c r="H151" s="6">
        <v>3325</v>
      </c>
      <c r="I151" s="5"/>
      <c r="J151" s="5"/>
      <c r="K151" s="48"/>
      <c r="L151" s="48"/>
      <c r="M151" s="48"/>
      <c r="N151" s="32">
        <f t="shared" si="27"/>
        <v>3325</v>
      </c>
      <c r="O151" s="5">
        <v>115.26</v>
      </c>
      <c r="P151" s="48"/>
      <c r="Q151" s="48">
        <v>500</v>
      </c>
      <c r="R151" s="48"/>
      <c r="S151" s="28">
        <f t="shared" si="28"/>
        <v>2709.74</v>
      </c>
    </row>
    <row r="152" spans="1:19" ht="15.75">
      <c r="A152" s="27">
        <v>3</v>
      </c>
      <c r="B152" s="2" t="s">
        <v>179</v>
      </c>
      <c r="C152" s="3" t="s">
        <v>133</v>
      </c>
      <c r="D152" s="3" t="s">
        <v>65</v>
      </c>
      <c r="E152" s="2" t="s">
        <v>135</v>
      </c>
      <c r="F152" s="4"/>
      <c r="G152" s="4" t="s">
        <v>26</v>
      </c>
      <c r="H152" s="6">
        <v>4000</v>
      </c>
      <c r="I152" s="5"/>
      <c r="J152" s="5"/>
      <c r="K152" s="48"/>
      <c r="L152" s="48"/>
      <c r="M152" s="48"/>
      <c r="N152" s="32">
        <f t="shared" si="27"/>
        <v>4000</v>
      </c>
      <c r="O152" s="5">
        <v>313.8</v>
      </c>
      <c r="P152" s="48"/>
      <c r="Q152" s="48"/>
      <c r="R152" s="48"/>
      <c r="S152" s="28">
        <f t="shared" si="28"/>
        <v>3686.2</v>
      </c>
    </row>
    <row r="153" spans="1:19" ht="15.75">
      <c r="A153" s="27">
        <v>4</v>
      </c>
      <c r="B153" s="2" t="s">
        <v>192</v>
      </c>
      <c r="C153" s="3" t="s">
        <v>133</v>
      </c>
      <c r="D153" s="3" t="s">
        <v>69</v>
      </c>
      <c r="E153" s="2" t="s">
        <v>135</v>
      </c>
      <c r="F153" s="4"/>
      <c r="G153" s="4" t="s">
        <v>26</v>
      </c>
      <c r="H153" s="6">
        <v>3142.44</v>
      </c>
      <c r="I153" s="5"/>
      <c r="J153" s="5"/>
      <c r="K153" s="48"/>
      <c r="L153" s="48"/>
      <c r="M153" s="48"/>
      <c r="N153" s="32">
        <f t="shared" si="27"/>
        <v>3142.44</v>
      </c>
      <c r="O153" s="5">
        <v>95.4</v>
      </c>
      <c r="P153" s="48"/>
      <c r="Q153" s="48"/>
      <c r="R153" s="48"/>
      <c r="S153" s="28">
        <f t="shared" si="28"/>
        <v>3047.04</v>
      </c>
    </row>
    <row r="154" spans="1:19" ht="15.75">
      <c r="A154" s="27">
        <v>5</v>
      </c>
      <c r="B154" s="2" t="s">
        <v>195</v>
      </c>
      <c r="C154" s="3" t="s">
        <v>133</v>
      </c>
      <c r="D154" s="3" t="s">
        <v>193</v>
      </c>
      <c r="E154" s="2" t="s">
        <v>135</v>
      </c>
      <c r="F154" s="4"/>
      <c r="G154" s="4" t="s">
        <v>26</v>
      </c>
      <c r="H154" s="6">
        <v>2402.5</v>
      </c>
      <c r="I154" s="5">
        <v>19.34</v>
      </c>
      <c r="J154" s="5"/>
      <c r="K154" s="48"/>
      <c r="L154" s="48"/>
      <c r="M154" s="48"/>
      <c r="N154" s="32">
        <f t="shared" si="27"/>
        <v>2421.84</v>
      </c>
      <c r="O154" s="5"/>
      <c r="P154" s="48"/>
      <c r="Q154" s="48"/>
      <c r="R154" s="48"/>
      <c r="S154" s="28">
        <f t="shared" si="28"/>
        <v>2421.84</v>
      </c>
    </row>
    <row r="155" spans="1:19" ht="15.75">
      <c r="A155" s="27">
        <v>6</v>
      </c>
      <c r="B155" s="2" t="s">
        <v>217</v>
      </c>
      <c r="C155" s="3" t="s">
        <v>133</v>
      </c>
      <c r="D155" s="3" t="s">
        <v>69</v>
      </c>
      <c r="E155" s="2" t="s">
        <v>135</v>
      </c>
      <c r="F155" s="4"/>
      <c r="G155" s="4" t="s">
        <v>26</v>
      </c>
      <c r="H155" s="6">
        <v>3315</v>
      </c>
      <c r="I155" s="5"/>
      <c r="J155" s="5"/>
      <c r="K155" s="48"/>
      <c r="L155" s="48"/>
      <c r="M155" s="48"/>
      <c r="N155" s="32">
        <f t="shared" si="27"/>
        <v>3315</v>
      </c>
      <c r="O155" s="5">
        <v>114.17</v>
      </c>
      <c r="P155" s="48"/>
      <c r="Q155" s="48"/>
      <c r="R155" s="48"/>
      <c r="S155" s="28">
        <f t="shared" si="28"/>
        <v>3200.83</v>
      </c>
    </row>
    <row r="156" spans="1:19" ht="15.75">
      <c r="A156" s="27">
        <v>7</v>
      </c>
      <c r="B156" s="2" t="s">
        <v>218</v>
      </c>
      <c r="C156" s="3" t="s">
        <v>133</v>
      </c>
      <c r="D156" s="3" t="s">
        <v>193</v>
      </c>
      <c r="E156" s="2" t="s">
        <v>135</v>
      </c>
      <c r="F156" s="4"/>
      <c r="G156" s="4" t="s">
        <v>26</v>
      </c>
      <c r="H156" s="6">
        <v>1483.21</v>
      </c>
      <c r="I156" s="5">
        <v>118.49</v>
      </c>
      <c r="J156" s="5"/>
      <c r="K156" s="48"/>
      <c r="L156" s="48"/>
      <c r="M156" s="48"/>
      <c r="N156" s="32">
        <f t="shared" si="27"/>
        <v>1601.7</v>
      </c>
      <c r="O156" s="5"/>
      <c r="P156" s="48"/>
      <c r="Q156" s="48"/>
      <c r="R156" s="48"/>
      <c r="S156" s="28">
        <f t="shared" si="28"/>
        <v>1601.7</v>
      </c>
    </row>
    <row r="157" spans="1:19" ht="15.75">
      <c r="A157" s="27">
        <v>8</v>
      </c>
      <c r="B157" s="2" t="s">
        <v>219</v>
      </c>
      <c r="C157" s="3" t="s">
        <v>133</v>
      </c>
      <c r="D157" s="3" t="s">
        <v>193</v>
      </c>
      <c r="E157" s="2" t="s">
        <v>135</v>
      </c>
      <c r="F157" s="4"/>
      <c r="G157" s="4" t="s">
        <v>26</v>
      </c>
      <c r="H157" s="6">
        <v>2135.25</v>
      </c>
      <c r="I157" s="5">
        <v>64.760000000000005</v>
      </c>
      <c r="J157" s="5"/>
      <c r="K157" s="48"/>
      <c r="L157" s="48"/>
      <c r="M157" s="48"/>
      <c r="N157" s="32">
        <f t="shared" si="27"/>
        <v>2200.0100000000002</v>
      </c>
      <c r="O157" s="5"/>
      <c r="P157" s="48"/>
      <c r="Q157" s="48"/>
      <c r="R157" s="48"/>
      <c r="S157" s="28">
        <f t="shared" si="28"/>
        <v>2200.0100000000002</v>
      </c>
    </row>
    <row r="158" spans="1:19" ht="15.75">
      <c r="A158" s="27">
        <v>9</v>
      </c>
      <c r="B158" s="2" t="s">
        <v>220</v>
      </c>
      <c r="C158" s="3" t="s">
        <v>133</v>
      </c>
      <c r="D158" s="3" t="s">
        <v>65</v>
      </c>
      <c r="E158" s="2" t="s">
        <v>135</v>
      </c>
      <c r="F158" s="4"/>
      <c r="G158" s="4" t="s">
        <v>26</v>
      </c>
      <c r="H158" s="6">
        <v>4200</v>
      </c>
      <c r="I158" s="5"/>
      <c r="J158" s="5"/>
      <c r="K158" s="48"/>
      <c r="L158" s="48"/>
      <c r="M158" s="48"/>
      <c r="N158" s="32">
        <f t="shared" si="27"/>
        <v>4200</v>
      </c>
      <c r="O158" s="5">
        <v>335.56</v>
      </c>
      <c r="P158" s="48"/>
      <c r="Q158" s="48"/>
      <c r="R158" s="48"/>
      <c r="S158" s="28">
        <f t="shared" si="28"/>
        <v>3864.44</v>
      </c>
    </row>
    <row r="159" spans="1:19" ht="15.75">
      <c r="A159" s="27">
        <v>10</v>
      </c>
      <c r="B159" s="2" t="s">
        <v>221</v>
      </c>
      <c r="C159" s="3" t="s">
        <v>133</v>
      </c>
      <c r="D159" s="3" t="s">
        <v>193</v>
      </c>
      <c r="E159" s="2" t="s">
        <v>135</v>
      </c>
      <c r="F159" s="4"/>
      <c r="G159" s="4" t="s">
        <v>26</v>
      </c>
      <c r="H159" s="6">
        <v>700</v>
      </c>
      <c r="I159" s="5">
        <v>168.77</v>
      </c>
      <c r="J159" s="5"/>
      <c r="K159" s="48"/>
      <c r="L159" s="48"/>
      <c r="M159" s="48"/>
      <c r="N159" s="32">
        <f t="shared" si="27"/>
        <v>868.77</v>
      </c>
      <c r="O159" s="5"/>
      <c r="P159" s="48"/>
      <c r="Q159" s="48"/>
      <c r="R159" s="48"/>
      <c r="S159" s="28">
        <f t="shared" si="28"/>
        <v>868.77</v>
      </c>
    </row>
    <row r="160" spans="1:19" ht="15.75">
      <c r="A160" s="27">
        <v>11</v>
      </c>
      <c r="B160" s="2" t="s">
        <v>222</v>
      </c>
      <c r="C160" s="3" t="s">
        <v>133</v>
      </c>
      <c r="D160" s="3" t="s">
        <v>29</v>
      </c>
      <c r="E160" s="2" t="s">
        <v>135</v>
      </c>
      <c r="F160" s="4"/>
      <c r="G160" s="4" t="s">
        <v>26</v>
      </c>
      <c r="H160" s="6">
        <v>2730.3</v>
      </c>
      <c r="I160" s="5"/>
      <c r="J160" s="5"/>
      <c r="K160" s="48"/>
      <c r="L160" s="48"/>
      <c r="M160" s="48"/>
      <c r="N160" s="32">
        <f t="shared" si="27"/>
        <v>2730.3</v>
      </c>
      <c r="O160" s="5">
        <v>30.3</v>
      </c>
      <c r="P160" s="48"/>
      <c r="Q160" s="48"/>
      <c r="R160" s="48"/>
      <c r="S160" s="28">
        <f t="shared" si="28"/>
        <v>2700</v>
      </c>
    </row>
    <row r="161" spans="1:19" ht="15.75">
      <c r="A161" s="27">
        <v>12</v>
      </c>
      <c r="B161" s="2" t="s">
        <v>316</v>
      </c>
      <c r="C161" s="3" t="s">
        <v>133</v>
      </c>
      <c r="D161" s="3" t="s">
        <v>193</v>
      </c>
      <c r="E161" s="2" t="s">
        <v>135</v>
      </c>
      <c r="F161" s="4"/>
      <c r="G161" s="4" t="s">
        <v>26</v>
      </c>
      <c r="H161" s="6">
        <v>2402.5</v>
      </c>
      <c r="I161" s="5">
        <v>19.34</v>
      </c>
      <c r="J161" s="5"/>
      <c r="K161" s="48"/>
      <c r="L161" s="48"/>
      <c r="M161" s="48"/>
      <c r="N161" s="32">
        <f t="shared" si="27"/>
        <v>2421.84</v>
      </c>
      <c r="O161" s="5"/>
      <c r="P161" s="48"/>
      <c r="Q161" s="48"/>
      <c r="R161" s="48"/>
      <c r="S161" s="28">
        <f t="shared" si="28"/>
        <v>2421.84</v>
      </c>
    </row>
    <row r="162" spans="1:19" ht="15.75">
      <c r="A162" s="27">
        <v>13</v>
      </c>
      <c r="B162" s="2" t="s">
        <v>325</v>
      </c>
      <c r="C162" s="3" t="s">
        <v>133</v>
      </c>
      <c r="D162" s="3" t="s">
        <v>65</v>
      </c>
      <c r="E162" s="2" t="s">
        <v>135</v>
      </c>
      <c r="F162" s="4"/>
      <c r="G162" s="4" t="s">
        <v>26</v>
      </c>
      <c r="H162" s="6">
        <v>2752</v>
      </c>
      <c r="I162" s="5"/>
      <c r="J162" s="5"/>
      <c r="K162" s="48"/>
      <c r="L162" s="48"/>
      <c r="M162" s="48"/>
      <c r="N162" s="32">
        <f t="shared" si="27"/>
        <v>2752</v>
      </c>
      <c r="O162" s="5">
        <v>32.67</v>
      </c>
      <c r="P162" s="48"/>
      <c r="Q162" s="48">
        <v>500</v>
      </c>
      <c r="R162" s="48"/>
      <c r="S162" s="28">
        <f t="shared" si="28"/>
        <v>2219.33</v>
      </c>
    </row>
    <row r="163" spans="1:19" ht="15.75">
      <c r="A163" s="27">
        <v>14</v>
      </c>
      <c r="B163" s="2" t="s">
        <v>326</v>
      </c>
      <c r="C163" s="3" t="s">
        <v>133</v>
      </c>
      <c r="D163" s="3" t="s">
        <v>69</v>
      </c>
      <c r="E163" s="2" t="s">
        <v>135</v>
      </c>
      <c r="F163" s="4"/>
      <c r="G163" s="4" t="s">
        <v>26</v>
      </c>
      <c r="H163" s="6">
        <v>2842.51</v>
      </c>
      <c r="I163" s="5"/>
      <c r="J163" s="5"/>
      <c r="K163" s="48"/>
      <c r="L163" s="48"/>
      <c r="M163" s="48"/>
      <c r="N163" s="32">
        <f t="shared" si="27"/>
        <v>2842.51</v>
      </c>
      <c r="O163" s="5">
        <v>42.51</v>
      </c>
      <c r="P163" s="48"/>
      <c r="Q163" s="48"/>
      <c r="R163" s="48"/>
      <c r="S163" s="28">
        <f t="shared" si="28"/>
        <v>2800</v>
      </c>
    </row>
    <row r="164" spans="1:19" ht="15.75">
      <c r="A164" s="27">
        <v>15</v>
      </c>
      <c r="B164" s="2" t="s">
        <v>333</v>
      </c>
      <c r="C164" s="3" t="s">
        <v>133</v>
      </c>
      <c r="D164" s="3" t="s">
        <v>65</v>
      </c>
      <c r="E164" s="2" t="s">
        <v>135</v>
      </c>
      <c r="F164" s="4"/>
      <c r="G164" s="4" t="s">
        <v>26</v>
      </c>
      <c r="H164" s="6">
        <v>2866.5</v>
      </c>
      <c r="I164" s="5"/>
      <c r="J164" s="5"/>
      <c r="K164" s="48"/>
      <c r="L164" s="48"/>
      <c r="M164" s="48"/>
      <c r="N164" s="32">
        <f t="shared" si="27"/>
        <v>2866.5</v>
      </c>
      <c r="O164" s="5">
        <v>45.12</v>
      </c>
      <c r="P164" s="48"/>
      <c r="Q164" s="48"/>
      <c r="R164" s="48"/>
      <c r="S164" s="28">
        <f t="shared" si="28"/>
        <v>2821.38</v>
      </c>
    </row>
    <row r="165" spans="1:19" ht="15.75">
      <c r="A165" s="27">
        <v>16</v>
      </c>
      <c r="B165" s="2" t="s">
        <v>335</v>
      </c>
      <c r="C165" s="3" t="s">
        <v>133</v>
      </c>
      <c r="D165" s="3" t="s">
        <v>84</v>
      </c>
      <c r="E165" s="2" t="s">
        <v>135</v>
      </c>
      <c r="F165" s="4"/>
      <c r="G165" s="4" t="s">
        <v>26</v>
      </c>
      <c r="H165" s="6">
        <v>3201.86</v>
      </c>
      <c r="I165" s="5"/>
      <c r="J165" s="5"/>
      <c r="K165" s="48"/>
      <c r="L165" s="48"/>
      <c r="M165" s="48"/>
      <c r="N165" s="32">
        <f t="shared" si="27"/>
        <v>3201.86</v>
      </c>
      <c r="O165" s="5">
        <v>101.86</v>
      </c>
      <c r="P165" s="48"/>
      <c r="Q165" s="48"/>
      <c r="R165" s="48"/>
      <c r="S165" s="28">
        <f t="shared" si="28"/>
        <v>3100</v>
      </c>
    </row>
    <row r="166" spans="1:19" ht="15.75">
      <c r="A166" s="27">
        <v>17</v>
      </c>
      <c r="B166" s="2" t="s">
        <v>338</v>
      </c>
      <c r="C166" s="3" t="s">
        <v>133</v>
      </c>
      <c r="D166" s="3" t="s">
        <v>386</v>
      </c>
      <c r="E166" s="2" t="s">
        <v>135</v>
      </c>
      <c r="F166" s="4"/>
      <c r="G166" s="4" t="s">
        <v>26</v>
      </c>
      <c r="H166" s="6">
        <v>3791.07</v>
      </c>
      <c r="I166" s="5"/>
      <c r="J166" s="5"/>
      <c r="K166" s="48"/>
      <c r="L166" s="48"/>
      <c r="M166" s="48"/>
      <c r="N166" s="32">
        <f t="shared" si="27"/>
        <v>3791.07</v>
      </c>
      <c r="O166" s="5">
        <v>291.07</v>
      </c>
      <c r="P166" s="48"/>
      <c r="Q166" s="48"/>
      <c r="R166" s="48"/>
      <c r="S166" s="28">
        <f t="shared" si="28"/>
        <v>3500</v>
      </c>
    </row>
    <row r="167" spans="1:19" ht="15.75">
      <c r="A167" s="27">
        <v>18</v>
      </c>
      <c r="B167" s="2" t="s">
        <v>339</v>
      </c>
      <c r="C167" s="3" t="s">
        <v>133</v>
      </c>
      <c r="D167" s="3" t="s">
        <v>65</v>
      </c>
      <c r="E167" s="2" t="s">
        <v>135</v>
      </c>
      <c r="F167" s="4"/>
      <c r="G167" s="4" t="s">
        <v>26</v>
      </c>
      <c r="H167" s="6">
        <v>3089.65</v>
      </c>
      <c r="I167" s="5"/>
      <c r="J167" s="5"/>
      <c r="K167" s="48"/>
      <c r="L167" s="48"/>
      <c r="M167" s="48"/>
      <c r="N167" s="32">
        <f t="shared" si="27"/>
        <v>3089.65</v>
      </c>
      <c r="O167" s="5">
        <v>89.65</v>
      </c>
      <c r="P167" s="48"/>
      <c r="Q167" s="48"/>
      <c r="R167" s="48"/>
      <c r="S167" s="28">
        <f t="shared" si="28"/>
        <v>3000</v>
      </c>
    </row>
    <row r="168" spans="1:19" ht="15.75">
      <c r="A168" s="27">
        <v>19</v>
      </c>
      <c r="B168" s="21" t="s">
        <v>340</v>
      </c>
      <c r="C168" s="3" t="s">
        <v>133</v>
      </c>
      <c r="D168" s="3" t="s">
        <v>42</v>
      </c>
      <c r="E168" s="2" t="s">
        <v>135</v>
      </c>
      <c r="F168" s="4"/>
      <c r="G168" s="4" t="s">
        <v>26</v>
      </c>
      <c r="H168" s="6">
        <v>2489.5</v>
      </c>
      <c r="I168" s="5">
        <v>10.89</v>
      </c>
      <c r="J168" s="5"/>
      <c r="K168" s="48"/>
      <c r="L168" s="48"/>
      <c r="M168" s="48"/>
      <c r="N168" s="32">
        <f t="shared" si="27"/>
        <v>2500.39</v>
      </c>
      <c r="O168" s="5"/>
      <c r="P168" s="48"/>
      <c r="Q168" s="48"/>
      <c r="R168" s="48"/>
      <c r="S168" s="28">
        <f t="shared" si="28"/>
        <v>2500.39</v>
      </c>
    </row>
    <row r="169" spans="1:19" ht="15.75">
      <c r="A169" s="27">
        <v>20</v>
      </c>
      <c r="B169" s="2" t="s">
        <v>345</v>
      </c>
      <c r="C169" s="3" t="s">
        <v>133</v>
      </c>
      <c r="D169" s="3" t="s">
        <v>193</v>
      </c>
      <c r="E169" s="2" t="s">
        <v>135</v>
      </c>
      <c r="F169" s="4"/>
      <c r="G169" s="4" t="s">
        <v>26</v>
      </c>
      <c r="H169" s="6">
        <v>519.70000000000005</v>
      </c>
      <c r="I169" s="5">
        <v>180.31</v>
      </c>
      <c r="J169" s="5"/>
      <c r="K169" s="48"/>
      <c r="L169" s="48"/>
      <c r="M169" s="48"/>
      <c r="N169" s="32">
        <f t="shared" si="27"/>
        <v>700.01</v>
      </c>
      <c r="O169" s="5"/>
      <c r="P169" s="48"/>
      <c r="Q169" s="48"/>
      <c r="R169" s="48"/>
      <c r="S169" s="28">
        <f t="shared" si="28"/>
        <v>700.01</v>
      </c>
    </row>
    <row r="170" spans="1:19" ht="15.75">
      <c r="A170" s="27">
        <v>21</v>
      </c>
      <c r="B170" s="2" t="s">
        <v>346</v>
      </c>
      <c r="C170" s="3" t="s">
        <v>133</v>
      </c>
      <c r="D170" s="3" t="s">
        <v>193</v>
      </c>
      <c r="E170" s="2" t="s">
        <v>135</v>
      </c>
      <c r="F170" s="4"/>
      <c r="G170" s="4" t="s">
        <v>26</v>
      </c>
      <c r="H170" s="6">
        <v>2135.25</v>
      </c>
      <c r="I170" s="5">
        <v>64.760000000000005</v>
      </c>
      <c r="J170" s="5"/>
      <c r="K170" s="48"/>
      <c r="L170" s="48"/>
      <c r="M170" s="48"/>
      <c r="N170" s="32">
        <f t="shared" si="27"/>
        <v>2200.0100000000002</v>
      </c>
      <c r="O170" s="5"/>
      <c r="P170" s="48"/>
      <c r="Q170" s="48"/>
      <c r="R170" s="48"/>
      <c r="S170" s="28">
        <f t="shared" si="28"/>
        <v>2200.0100000000002</v>
      </c>
    </row>
    <row r="171" spans="1:19" ht="15.75">
      <c r="A171" s="27">
        <v>22</v>
      </c>
      <c r="B171" s="2" t="s">
        <v>347</v>
      </c>
      <c r="C171" s="3" t="s">
        <v>133</v>
      </c>
      <c r="D171" s="3" t="s">
        <v>134</v>
      </c>
      <c r="E171" s="2" t="s">
        <v>135</v>
      </c>
      <c r="F171" s="4"/>
      <c r="G171" s="11" t="s">
        <v>75</v>
      </c>
      <c r="H171" s="6">
        <v>1696.88</v>
      </c>
      <c r="I171" s="5">
        <v>104.82</v>
      </c>
      <c r="J171" s="5"/>
      <c r="K171" s="48"/>
      <c r="L171" s="48"/>
      <c r="M171" s="48"/>
      <c r="N171" s="32">
        <f>H171+I171+J171+K171+L171+M171</f>
        <v>1801.7</v>
      </c>
      <c r="O171" s="5"/>
      <c r="P171" s="48"/>
      <c r="Q171" s="48"/>
      <c r="R171" s="48"/>
      <c r="S171" s="28">
        <f>N171-O171-P171-Q171-R171</f>
        <v>1801.7</v>
      </c>
    </row>
    <row r="172" spans="1:19" ht="15.75">
      <c r="A172" s="27">
        <v>23</v>
      </c>
      <c r="B172" s="2" t="s">
        <v>352</v>
      </c>
      <c r="C172" s="3" t="s">
        <v>133</v>
      </c>
      <c r="D172" s="3" t="s">
        <v>49</v>
      </c>
      <c r="E172" s="2" t="s">
        <v>135</v>
      </c>
      <c r="F172" s="4"/>
      <c r="G172" s="4" t="s">
        <v>26</v>
      </c>
      <c r="H172" s="6">
        <v>4200</v>
      </c>
      <c r="I172" s="5"/>
      <c r="J172" s="5"/>
      <c r="K172" s="48"/>
      <c r="L172" s="48"/>
      <c r="M172" s="48"/>
      <c r="N172" s="32">
        <f t="shared" si="27"/>
        <v>4200</v>
      </c>
      <c r="O172" s="5">
        <v>335.56</v>
      </c>
      <c r="P172" s="48"/>
      <c r="Q172" s="48"/>
      <c r="R172" s="48"/>
      <c r="S172" s="28">
        <f t="shared" si="28"/>
        <v>3864.44</v>
      </c>
    </row>
    <row r="173" spans="1:19" s="44" customFormat="1" ht="15.75">
      <c r="A173" s="27">
        <v>24</v>
      </c>
      <c r="B173" s="2" t="s">
        <v>354</v>
      </c>
      <c r="C173" s="3" t="s">
        <v>133</v>
      </c>
      <c r="D173" s="3" t="s">
        <v>69</v>
      </c>
      <c r="E173" s="2" t="s">
        <v>135</v>
      </c>
      <c r="F173" s="4"/>
      <c r="G173" s="4" t="s">
        <v>26</v>
      </c>
      <c r="H173" s="6">
        <v>3089.65</v>
      </c>
      <c r="I173" s="5"/>
      <c r="J173" s="5"/>
      <c r="K173" s="48"/>
      <c r="L173" s="48"/>
      <c r="M173" s="48"/>
      <c r="N173" s="32">
        <f t="shared" si="27"/>
        <v>3089.65</v>
      </c>
      <c r="O173" s="5">
        <v>89.65</v>
      </c>
      <c r="P173" s="48"/>
      <c r="Q173" s="48"/>
      <c r="R173" s="48"/>
      <c r="S173" s="28">
        <f t="shared" si="28"/>
        <v>3000</v>
      </c>
    </row>
    <row r="174" spans="1:19" s="44" customFormat="1" ht="15.75">
      <c r="A174" s="27">
        <v>25</v>
      </c>
      <c r="B174" s="21" t="s">
        <v>34</v>
      </c>
      <c r="C174" s="3" t="s">
        <v>133</v>
      </c>
      <c r="D174" s="3" t="s">
        <v>428</v>
      </c>
      <c r="E174" s="2" t="s">
        <v>135</v>
      </c>
      <c r="F174" s="4"/>
      <c r="G174" s="4" t="s">
        <v>44</v>
      </c>
      <c r="H174" s="10">
        <v>3791.07</v>
      </c>
      <c r="I174" s="18"/>
      <c r="J174" s="18"/>
      <c r="K174" s="48"/>
      <c r="L174" s="48"/>
      <c r="M174" s="48"/>
      <c r="N174" s="32">
        <f t="shared" si="27"/>
        <v>3791.07</v>
      </c>
      <c r="O174" s="18">
        <v>291.07</v>
      </c>
      <c r="P174" s="48"/>
      <c r="Q174" s="48"/>
      <c r="R174" s="48"/>
      <c r="S174" s="28">
        <f t="shared" si="28"/>
        <v>3500</v>
      </c>
    </row>
    <row r="175" spans="1:19" s="44" customFormat="1" ht="15.75">
      <c r="A175" s="27">
        <v>26</v>
      </c>
      <c r="B175" s="21" t="s">
        <v>356</v>
      </c>
      <c r="C175" s="3" t="s">
        <v>133</v>
      </c>
      <c r="D175" s="3" t="s">
        <v>84</v>
      </c>
      <c r="E175" s="2" t="s">
        <v>135</v>
      </c>
      <c r="F175" s="4"/>
      <c r="G175" s="4" t="s">
        <v>26</v>
      </c>
      <c r="H175" s="10">
        <v>3201.86</v>
      </c>
      <c r="I175" s="18"/>
      <c r="J175" s="18"/>
      <c r="K175" s="48"/>
      <c r="L175" s="48"/>
      <c r="M175" s="48"/>
      <c r="N175" s="32">
        <f t="shared" si="27"/>
        <v>3201.86</v>
      </c>
      <c r="O175" s="18">
        <v>101.86</v>
      </c>
      <c r="P175" s="48"/>
      <c r="Q175" s="48"/>
      <c r="R175" s="48"/>
      <c r="S175" s="28">
        <f t="shared" si="28"/>
        <v>3100</v>
      </c>
    </row>
    <row r="176" spans="1:19" s="44" customFormat="1" ht="15.75">
      <c r="A176" s="27">
        <v>27</v>
      </c>
      <c r="B176" s="21" t="s">
        <v>357</v>
      </c>
      <c r="C176" s="3" t="s">
        <v>133</v>
      </c>
      <c r="D176" s="3" t="s">
        <v>399</v>
      </c>
      <c r="E176" s="2" t="s">
        <v>135</v>
      </c>
      <c r="F176" s="4"/>
      <c r="G176" s="4" t="s">
        <v>26</v>
      </c>
      <c r="H176" s="10">
        <v>2489.5</v>
      </c>
      <c r="I176" s="18">
        <v>10.89</v>
      </c>
      <c r="J176" s="18"/>
      <c r="K176" s="48"/>
      <c r="L176" s="48"/>
      <c r="M176" s="48"/>
      <c r="N176" s="32">
        <f t="shared" si="27"/>
        <v>2500.39</v>
      </c>
      <c r="O176" s="18"/>
      <c r="P176" s="48"/>
      <c r="Q176" s="48"/>
      <c r="R176" s="48"/>
      <c r="S176" s="28">
        <f t="shared" si="28"/>
        <v>2500.39</v>
      </c>
    </row>
    <row r="177" spans="1:19" s="44" customFormat="1" ht="15.75">
      <c r="A177" s="27">
        <v>28</v>
      </c>
      <c r="B177" s="21" t="s">
        <v>358</v>
      </c>
      <c r="C177" s="3" t="s">
        <v>133</v>
      </c>
      <c r="D177" s="3" t="s">
        <v>84</v>
      </c>
      <c r="E177" s="2" t="s">
        <v>135</v>
      </c>
      <c r="F177" s="4"/>
      <c r="G177" s="4" t="s">
        <v>26</v>
      </c>
      <c r="H177" s="10">
        <v>4357.84</v>
      </c>
      <c r="I177" s="18"/>
      <c r="J177" s="18"/>
      <c r="K177" s="48"/>
      <c r="L177" s="48"/>
      <c r="M177" s="48"/>
      <c r="N177" s="32">
        <f t="shared" si="27"/>
        <v>4357.84</v>
      </c>
      <c r="O177" s="18">
        <v>357.84</v>
      </c>
      <c r="P177" s="48"/>
      <c r="Q177" s="48"/>
      <c r="R177" s="48"/>
      <c r="S177" s="28">
        <f t="shared" si="28"/>
        <v>4000</v>
      </c>
    </row>
    <row r="178" spans="1:19" s="44" customFormat="1" ht="15.75">
      <c r="A178" s="27">
        <v>29</v>
      </c>
      <c r="B178" s="21" t="s">
        <v>359</v>
      </c>
      <c r="C178" s="3" t="s">
        <v>133</v>
      </c>
      <c r="D178" s="3" t="s">
        <v>69</v>
      </c>
      <c r="E178" s="2" t="s">
        <v>135</v>
      </c>
      <c r="F178" s="4"/>
      <c r="G178" s="4" t="s">
        <v>26</v>
      </c>
      <c r="H178" s="10">
        <v>2601.3000000000002</v>
      </c>
      <c r="I178" s="18"/>
      <c r="J178" s="18"/>
      <c r="K178" s="48"/>
      <c r="L178" s="48"/>
      <c r="M178" s="48"/>
      <c r="N178" s="32">
        <f t="shared" si="27"/>
        <v>2601.3000000000002</v>
      </c>
      <c r="O178" s="18">
        <v>1.27</v>
      </c>
      <c r="P178" s="48"/>
      <c r="Q178" s="48"/>
      <c r="R178" s="48"/>
      <c r="S178" s="28">
        <f t="shared" si="28"/>
        <v>2600.0300000000002</v>
      </c>
    </row>
    <row r="179" spans="1:19" ht="15.75">
      <c r="A179" s="27">
        <v>30</v>
      </c>
      <c r="B179" s="21" t="s">
        <v>407</v>
      </c>
      <c r="C179" s="3" t="s">
        <v>133</v>
      </c>
      <c r="D179" s="3" t="s">
        <v>408</v>
      </c>
      <c r="E179" s="2" t="s">
        <v>135</v>
      </c>
      <c r="F179" s="4"/>
      <c r="G179" s="4" t="s">
        <v>26</v>
      </c>
      <c r="H179" s="10">
        <v>2866.5</v>
      </c>
      <c r="I179" s="18"/>
      <c r="J179" s="18"/>
      <c r="K179" s="48"/>
      <c r="L179" s="48"/>
      <c r="M179" s="48"/>
      <c r="N179" s="32">
        <f t="shared" si="27"/>
        <v>2866.5</v>
      </c>
      <c r="O179" s="18">
        <v>45.12</v>
      </c>
      <c r="P179" s="48"/>
      <c r="Q179" s="48"/>
      <c r="R179" s="48"/>
      <c r="S179" s="28">
        <f t="shared" si="28"/>
        <v>2821.38</v>
      </c>
    </row>
    <row r="180" spans="1:19" ht="15.75">
      <c r="A180" s="27">
        <v>31</v>
      </c>
      <c r="B180" s="21" t="s">
        <v>361</v>
      </c>
      <c r="C180" s="3" t="s">
        <v>133</v>
      </c>
      <c r="D180" s="3" t="s">
        <v>82</v>
      </c>
      <c r="E180" s="2" t="s">
        <v>135</v>
      </c>
      <c r="F180" s="4"/>
      <c r="G180" s="4" t="s">
        <v>26</v>
      </c>
      <c r="H180" s="10">
        <v>2866.5</v>
      </c>
      <c r="I180" s="18"/>
      <c r="J180" s="18"/>
      <c r="K180" s="48"/>
      <c r="L180" s="48"/>
      <c r="M180" s="48"/>
      <c r="N180" s="32">
        <f t="shared" si="27"/>
        <v>2866.5</v>
      </c>
      <c r="O180" s="18">
        <v>45.12</v>
      </c>
      <c r="P180" s="48"/>
      <c r="Q180" s="48"/>
      <c r="R180" s="48"/>
      <c r="S180" s="28">
        <f t="shared" si="28"/>
        <v>2821.38</v>
      </c>
    </row>
    <row r="181" spans="1:19" ht="15.75">
      <c r="A181" s="27">
        <v>32</v>
      </c>
      <c r="B181" s="2" t="s">
        <v>369</v>
      </c>
      <c r="C181" s="3" t="s">
        <v>133</v>
      </c>
      <c r="D181" s="3" t="s">
        <v>69</v>
      </c>
      <c r="E181" s="2" t="s">
        <v>135</v>
      </c>
      <c r="F181" s="4"/>
      <c r="G181" s="4" t="s">
        <v>26</v>
      </c>
      <c r="H181" s="6">
        <v>3442.37</v>
      </c>
      <c r="I181" s="5"/>
      <c r="J181" s="5"/>
      <c r="K181" s="48"/>
      <c r="L181" s="48"/>
      <c r="M181" s="48"/>
      <c r="N181" s="32">
        <f t="shared" si="27"/>
        <v>3442.37</v>
      </c>
      <c r="O181" s="5">
        <v>128.03</v>
      </c>
      <c r="P181" s="48"/>
      <c r="Q181" s="48"/>
      <c r="R181" s="48"/>
      <c r="S181" s="28">
        <f t="shared" si="28"/>
        <v>3314.3399999999997</v>
      </c>
    </row>
    <row r="182" spans="1:19" ht="15.75">
      <c r="A182" s="27">
        <v>33</v>
      </c>
      <c r="B182" s="2" t="s">
        <v>374</v>
      </c>
      <c r="C182" s="3" t="s">
        <v>133</v>
      </c>
      <c r="D182" s="3" t="s">
        <v>84</v>
      </c>
      <c r="E182" s="2" t="s">
        <v>135</v>
      </c>
      <c r="F182" s="4"/>
      <c r="G182" s="4" t="s">
        <v>26</v>
      </c>
      <c r="H182" s="6">
        <v>4357.84</v>
      </c>
      <c r="I182" s="5"/>
      <c r="J182" s="5"/>
      <c r="K182" s="48"/>
      <c r="L182" s="48"/>
      <c r="M182" s="48"/>
      <c r="N182" s="32">
        <f t="shared" si="27"/>
        <v>4357.84</v>
      </c>
      <c r="O182" s="5">
        <v>357.84</v>
      </c>
      <c r="P182" s="48"/>
      <c r="Q182" s="48"/>
      <c r="R182" s="48"/>
      <c r="S182" s="28">
        <f t="shared" si="28"/>
        <v>4000</v>
      </c>
    </row>
    <row r="183" spans="1:19" ht="15.75">
      <c r="A183" s="27">
        <v>34</v>
      </c>
      <c r="B183" s="2" t="s">
        <v>376</v>
      </c>
      <c r="C183" s="3" t="s">
        <v>133</v>
      </c>
      <c r="D183" s="3" t="s">
        <v>193</v>
      </c>
      <c r="E183" s="2" t="s">
        <v>135</v>
      </c>
      <c r="F183" s="4"/>
      <c r="G183" s="4" t="s">
        <v>26</v>
      </c>
      <c r="H183" s="6">
        <v>2752</v>
      </c>
      <c r="I183" s="5"/>
      <c r="J183" s="5"/>
      <c r="K183" s="48"/>
      <c r="L183" s="48"/>
      <c r="M183" s="48"/>
      <c r="N183" s="32">
        <f t="shared" si="27"/>
        <v>2752</v>
      </c>
      <c r="O183" s="5">
        <v>32.67</v>
      </c>
      <c r="P183" s="48"/>
      <c r="Q183" s="48"/>
      <c r="R183" s="48"/>
      <c r="S183" s="28">
        <f t="shared" si="28"/>
        <v>2719.33</v>
      </c>
    </row>
    <row r="184" spans="1:19" ht="15.75">
      <c r="A184" s="27">
        <v>35</v>
      </c>
      <c r="B184" s="2" t="s">
        <v>379</v>
      </c>
      <c r="C184" s="3" t="s">
        <v>133</v>
      </c>
      <c r="D184" s="3" t="s">
        <v>193</v>
      </c>
      <c r="E184" s="2" t="s">
        <v>135</v>
      </c>
      <c r="F184" s="4"/>
      <c r="G184" s="4" t="s">
        <v>26</v>
      </c>
      <c r="H184" s="6">
        <v>2730.3</v>
      </c>
      <c r="I184" s="5"/>
      <c r="J184" s="5"/>
      <c r="K184" s="48"/>
      <c r="L184" s="48"/>
      <c r="M184" s="48"/>
      <c r="N184" s="32">
        <f t="shared" si="27"/>
        <v>2730.3</v>
      </c>
      <c r="O184" s="5">
        <v>30.3</v>
      </c>
      <c r="P184" s="48"/>
      <c r="Q184" s="48"/>
      <c r="R184" s="48"/>
      <c r="S184" s="28">
        <f t="shared" si="28"/>
        <v>2700</v>
      </c>
    </row>
    <row r="185" spans="1:19" ht="15.75">
      <c r="A185" s="27">
        <v>36</v>
      </c>
      <c r="B185" s="2" t="s">
        <v>380</v>
      </c>
      <c r="C185" s="3" t="s">
        <v>133</v>
      </c>
      <c r="D185" s="3" t="s">
        <v>193</v>
      </c>
      <c r="E185" s="2" t="s">
        <v>135</v>
      </c>
      <c r="F185" s="4"/>
      <c r="G185" s="4" t="s">
        <v>26</v>
      </c>
      <c r="H185" s="6">
        <v>2389.9</v>
      </c>
      <c r="I185" s="5">
        <v>20.13</v>
      </c>
      <c r="J185" s="5"/>
      <c r="K185" s="48"/>
      <c r="L185" s="48"/>
      <c r="M185" s="48"/>
      <c r="N185" s="32">
        <f t="shared" si="27"/>
        <v>2410.0300000000002</v>
      </c>
      <c r="O185" s="5"/>
      <c r="P185" s="48"/>
      <c r="Q185" s="48">
        <v>500</v>
      </c>
      <c r="R185" s="48"/>
      <c r="S185" s="28">
        <f t="shared" si="28"/>
        <v>1910.0300000000002</v>
      </c>
    </row>
    <row r="186" spans="1:19" ht="15.75">
      <c r="A186" s="27">
        <v>37</v>
      </c>
      <c r="B186" s="2" t="s">
        <v>389</v>
      </c>
      <c r="C186" s="3" t="s">
        <v>133</v>
      </c>
      <c r="D186" s="3" t="s">
        <v>403</v>
      </c>
      <c r="E186" s="2" t="s">
        <v>135</v>
      </c>
      <c r="F186" s="4"/>
      <c r="G186" s="4" t="s">
        <v>26</v>
      </c>
      <c r="H186" s="6">
        <v>2752</v>
      </c>
      <c r="I186" s="5"/>
      <c r="J186" s="5"/>
      <c r="K186" s="48"/>
      <c r="L186" s="48"/>
      <c r="M186" s="48"/>
      <c r="N186" s="32">
        <f t="shared" ref="N186:N209" si="29">H186+I186+J186+K186+L186+M186</f>
        <v>2752</v>
      </c>
      <c r="O186" s="5">
        <v>32.67</v>
      </c>
      <c r="P186" s="48"/>
      <c r="Q186" s="48"/>
      <c r="R186" s="48"/>
      <c r="S186" s="28">
        <f t="shared" si="28"/>
        <v>2719.33</v>
      </c>
    </row>
    <row r="187" spans="1:19" ht="15.75">
      <c r="A187" s="27">
        <v>38</v>
      </c>
      <c r="B187" s="2" t="s">
        <v>390</v>
      </c>
      <c r="C187" s="3" t="s">
        <v>133</v>
      </c>
      <c r="D187" s="3" t="s">
        <v>193</v>
      </c>
      <c r="E187" s="2" t="s">
        <v>135</v>
      </c>
      <c r="F187" s="4"/>
      <c r="G187" s="4" t="s">
        <v>26</v>
      </c>
      <c r="H187" s="6">
        <v>2752</v>
      </c>
      <c r="I187" s="5"/>
      <c r="J187" s="5"/>
      <c r="K187" s="48"/>
      <c r="L187" s="48"/>
      <c r="M187" s="48"/>
      <c r="N187" s="32">
        <f t="shared" si="29"/>
        <v>2752</v>
      </c>
      <c r="O187" s="5">
        <v>32.67</v>
      </c>
      <c r="P187" s="48"/>
      <c r="Q187" s="48"/>
      <c r="R187" s="48"/>
      <c r="S187" s="28">
        <f t="shared" si="28"/>
        <v>2719.33</v>
      </c>
    </row>
    <row r="188" spans="1:19" ht="15.75">
      <c r="A188" s="27">
        <v>39</v>
      </c>
      <c r="B188" s="2" t="s">
        <v>409</v>
      </c>
      <c r="C188" s="3" t="s">
        <v>133</v>
      </c>
      <c r="D188" s="3" t="s">
        <v>20</v>
      </c>
      <c r="E188" s="2" t="s">
        <v>135</v>
      </c>
      <c r="F188" s="4"/>
      <c r="G188" s="4" t="s">
        <v>26</v>
      </c>
      <c r="H188" s="6">
        <v>2866.5</v>
      </c>
      <c r="I188" s="5"/>
      <c r="J188" s="5"/>
      <c r="K188" s="48"/>
      <c r="L188" s="48"/>
      <c r="M188" s="48"/>
      <c r="N188" s="32">
        <f t="shared" si="29"/>
        <v>2866.5</v>
      </c>
      <c r="O188" s="5">
        <v>45.12</v>
      </c>
      <c r="P188" s="48"/>
      <c r="Q188" s="48"/>
      <c r="R188" s="48"/>
      <c r="S188" s="28">
        <f t="shared" si="28"/>
        <v>2821.38</v>
      </c>
    </row>
    <row r="189" spans="1:19" ht="15.75">
      <c r="A189" s="27">
        <v>40</v>
      </c>
      <c r="B189" s="2" t="s">
        <v>411</v>
      </c>
      <c r="C189" s="3" t="s">
        <v>133</v>
      </c>
      <c r="D189" s="3" t="s">
        <v>84</v>
      </c>
      <c r="E189" s="2" t="s">
        <v>135</v>
      </c>
      <c r="F189" s="4"/>
      <c r="G189" s="4" t="s">
        <v>26</v>
      </c>
      <c r="H189" s="6">
        <v>3201.86</v>
      </c>
      <c r="I189" s="5"/>
      <c r="J189" s="5"/>
      <c r="K189" s="48"/>
      <c r="L189" s="48"/>
      <c r="M189" s="48"/>
      <c r="N189" s="32">
        <f t="shared" si="29"/>
        <v>3201.86</v>
      </c>
      <c r="O189" s="5">
        <v>101.86</v>
      </c>
      <c r="P189" s="48"/>
      <c r="Q189" s="48"/>
      <c r="R189" s="48"/>
      <c r="S189" s="28">
        <f t="shared" si="28"/>
        <v>3100</v>
      </c>
    </row>
    <row r="190" spans="1:19" ht="15.75">
      <c r="A190" s="27">
        <v>41</v>
      </c>
      <c r="B190" s="2" t="s">
        <v>413</v>
      </c>
      <c r="C190" s="3" t="s">
        <v>133</v>
      </c>
      <c r="D190" s="3" t="s">
        <v>69</v>
      </c>
      <c r="E190" s="2" t="s">
        <v>135</v>
      </c>
      <c r="F190" s="4"/>
      <c r="G190" s="4" t="s">
        <v>26</v>
      </c>
      <c r="H190" s="6">
        <v>2842.51</v>
      </c>
      <c r="I190" s="5"/>
      <c r="J190" s="5"/>
      <c r="K190" s="48"/>
      <c r="L190" s="48"/>
      <c r="M190" s="48"/>
      <c r="N190" s="32">
        <f t="shared" si="29"/>
        <v>2842.51</v>
      </c>
      <c r="O190" s="5">
        <v>42.51</v>
      </c>
      <c r="P190" s="48"/>
      <c r="Q190" s="48"/>
      <c r="R190" s="48"/>
      <c r="S190" s="28">
        <f t="shared" si="28"/>
        <v>2800</v>
      </c>
    </row>
    <row r="191" spans="1:19" ht="15.75">
      <c r="A191" s="27">
        <v>42</v>
      </c>
      <c r="B191" s="2" t="s">
        <v>415</v>
      </c>
      <c r="C191" s="3" t="s">
        <v>133</v>
      </c>
      <c r="D191" s="3" t="s">
        <v>441</v>
      </c>
      <c r="E191" s="2" t="s">
        <v>135</v>
      </c>
      <c r="F191" s="4"/>
      <c r="G191" s="4" t="s">
        <v>26</v>
      </c>
      <c r="H191" s="6">
        <v>2866.5</v>
      </c>
      <c r="I191" s="5"/>
      <c r="J191" s="5"/>
      <c r="K191" s="48"/>
      <c r="L191" s="48"/>
      <c r="M191" s="48"/>
      <c r="N191" s="32">
        <f t="shared" si="29"/>
        <v>2866.5</v>
      </c>
      <c r="O191" s="5">
        <v>45.12</v>
      </c>
      <c r="P191" s="48"/>
      <c r="Q191" s="48"/>
      <c r="R191" s="48"/>
      <c r="S191" s="28">
        <f t="shared" si="28"/>
        <v>2821.38</v>
      </c>
    </row>
    <row r="192" spans="1:19" ht="15.75">
      <c r="A192" s="27">
        <v>43</v>
      </c>
      <c r="B192" s="2" t="s">
        <v>418</v>
      </c>
      <c r="C192" s="3" t="s">
        <v>133</v>
      </c>
      <c r="D192" s="3" t="s">
        <v>193</v>
      </c>
      <c r="E192" s="2" t="s">
        <v>135</v>
      </c>
      <c r="F192" s="4"/>
      <c r="G192" s="4" t="s">
        <v>26</v>
      </c>
      <c r="H192" s="6">
        <v>2866.5</v>
      </c>
      <c r="I192" s="5"/>
      <c r="J192" s="5"/>
      <c r="K192" s="48"/>
      <c r="L192" s="48"/>
      <c r="M192" s="48"/>
      <c r="N192" s="32">
        <f t="shared" si="29"/>
        <v>2866.5</v>
      </c>
      <c r="O192" s="5">
        <v>45.12</v>
      </c>
      <c r="P192" s="48"/>
      <c r="Q192" s="48"/>
      <c r="R192" s="48"/>
      <c r="S192" s="28">
        <f t="shared" si="28"/>
        <v>2821.38</v>
      </c>
    </row>
    <row r="193" spans="1:19" ht="15.75">
      <c r="A193" s="27">
        <v>44</v>
      </c>
      <c r="B193" s="2" t="s">
        <v>419</v>
      </c>
      <c r="C193" s="3" t="s">
        <v>133</v>
      </c>
      <c r="D193" s="3" t="s">
        <v>60</v>
      </c>
      <c r="E193" s="2" t="s">
        <v>135</v>
      </c>
      <c r="F193" s="4"/>
      <c r="G193" s="4" t="s">
        <v>26</v>
      </c>
      <c r="H193" s="6">
        <v>2866.5</v>
      </c>
      <c r="I193" s="5"/>
      <c r="J193" s="5"/>
      <c r="K193" s="48"/>
      <c r="L193" s="48"/>
      <c r="M193" s="48"/>
      <c r="N193" s="32">
        <f t="shared" si="29"/>
        <v>2866.5</v>
      </c>
      <c r="O193" s="5">
        <v>45.12</v>
      </c>
      <c r="P193" s="48"/>
      <c r="Q193" s="48">
        <v>500</v>
      </c>
      <c r="R193" s="48"/>
      <c r="S193" s="28">
        <f t="shared" si="28"/>
        <v>2321.38</v>
      </c>
    </row>
    <row r="194" spans="1:19" ht="15.75">
      <c r="A194" s="27">
        <v>45</v>
      </c>
      <c r="B194" s="2" t="s">
        <v>420</v>
      </c>
      <c r="C194" s="3" t="s">
        <v>133</v>
      </c>
      <c r="D194" s="3" t="s">
        <v>193</v>
      </c>
      <c r="E194" s="2" t="s">
        <v>135</v>
      </c>
      <c r="F194" s="4"/>
      <c r="G194" s="4" t="s">
        <v>26</v>
      </c>
      <c r="H194" s="6">
        <v>2752</v>
      </c>
      <c r="I194" s="5"/>
      <c r="J194" s="5"/>
      <c r="K194" s="48"/>
      <c r="L194" s="48"/>
      <c r="M194" s="48"/>
      <c r="N194" s="32">
        <f t="shared" si="29"/>
        <v>2752</v>
      </c>
      <c r="O194" s="5">
        <v>32.67</v>
      </c>
      <c r="P194" s="48"/>
      <c r="Q194" s="48">
        <v>500</v>
      </c>
      <c r="R194" s="48"/>
      <c r="S194" s="28">
        <f t="shared" si="28"/>
        <v>2219.33</v>
      </c>
    </row>
    <row r="195" spans="1:19" ht="15.75">
      <c r="A195" s="27">
        <v>46</v>
      </c>
      <c r="B195" s="2" t="s">
        <v>421</v>
      </c>
      <c r="C195" s="3" t="s">
        <v>133</v>
      </c>
      <c r="D195" s="3" t="s">
        <v>440</v>
      </c>
      <c r="E195" s="2" t="s">
        <v>135</v>
      </c>
      <c r="F195" s="4"/>
      <c r="G195" s="4" t="s">
        <v>26</v>
      </c>
      <c r="H195" s="6">
        <v>2489.5</v>
      </c>
      <c r="I195" s="5">
        <v>10.89</v>
      </c>
      <c r="J195" s="5"/>
      <c r="K195" s="48"/>
      <c r="L195" s="48"/>
      <c r="M195" s="48"/>
      <c r="N195" s="32">
        <f t="shared" si="29"/>
        <v>2500.39</v>
      </c>
      <c r="O195" s="5"/>
      <c r="P195" s="48"/>
      <c r="Q195" s="48"/>
      <c r="R195" s="48"/>
      <c r="S195" s="28">
        <f t="shared" si="28"/>
        <v>2500.39</v>
      </c>
    </row>
    <row r="196" spans="1:19" ht="15.75">
      <c r="A196" s="27">
        <v>47</v>
      </c>
      <c r="B196" s="2" t="s">
        <v>423</v>
      </c>
      <c r="C196" s="3" t="s">
        <v>133</v>
      </c>
      <c r="D196" s="3" t="s">
        <v>65</v>
      </c>
      <c r="E196" s="2" t="s">
        <v>135</v>
      </c>
      <c r="F196" s="4"/>
      <c r="G196" s="4" t="s">
        <v>26</v>
      </c>
      <c r="H196" s="6">
        <v>2752</v>
      </c>
      <c r="I196" s="5"/>
      <c r="J196" s="5"/>
      <c r="K196" s="48"/>
      <c r="L196" s="48"/>
      <c r="M196" s="48"/>
      <c r="N196" s="32">
        <f t="shared" si="29"/>
        <v>2752</v>
      </c>
      <c r="O196" s="5">
        <v>32.67</v>
      </c>
      <c r="P196" s="48"/>
      <c r="Q196" s="48"/>
      <c r="R196" s="48"/>
      <c r="S196" s="28">
        <f t="shared" si="28"/>
        <v>2719.33</v>
      </c>
    </row>
    <row r="197" spans="1:19" ht="15.75">
      <c r="A197" s="27">
        <v>48</v>
      </c>
      <c r="B197" s="2" t="s">
        <v>424</v>
      </c>
      <c r="C197" s="3" t="s">
        <v>133</v>
      </c>
      <c r="D197" s="3" t="s">
        <v>63</v>
      </c>
      <c r="E197" s="2" t="s">
        <v>135</v>
      </c>
      <c r="F197" s="4"/>
      <c r="G197" s="4" t="s">
        <v>26</v>
      </c>
      <c r="H197" s="6">
        <v>2752</v>
      </c>
      <c r="I197" s="5"/>
      <c r="J197" s="5"/>
      <c r="K197" s="48"/>
      <c r="L197" s="48"/>
      <c r="M197" s="48"/>
      <c r="N197" s="32">
        <f t="shared" si="29"/>
        <v>2752</v>
      </c>
      <c r="O197" s="5">
        <v>32.67</v>
      </c>
      <c r="P197" s="48"/>
      <c r="Q197" s="48"/>
      <c r="R197" s="48"/>
      <c r="S197" s="28">
        <f t="shared" si="28"/>
        <v>2719.33</v>
      </c>
    </row>
    <row r="198" spans="1:19" ht="15.75">
      <c r="A198" s="27">
        <v>49</v>
      </c>
      <c r="B198" s="2" t="s">
        <v>433</v>
      </c>
      <c r="C198" s="3" t="s">
        <v>133</v>
      </c>
      <c r="D198" s="3" t="s">
        <v>60</v>
      </c>
      <c r="E198" s="2" t="s">
        <v>135</v>
      </c>
      <c r="F198" s="4"/>
      <c r="G198" s="4" t="s">
        <v>26</v>
      </c>
      <c r="H198" s="6">
        <v>2489.5</v>
      </c>
      <c r="I198" s="5">
        <v>10.89</v>
      </c>
      <c r="J198" s="5"/>
      <c r="K198" s="48"/>
      <c r="L198" s="48"/>
      <c r="M198" s="48"/>
      <c r="N198" s="32">
        <f t="shared" si="29"/>
        <v>2500.39</v>
      </c>
      <c r="O198" s="5"/>
      <c r="P198" s="48"/>
      <c r="Q198" s="48"/>
      <c r="R198" s="48"/>
      <c r="S198" s="28">
        <f t="shared" si="28"/>
        <v>2500.39</v>
      </c>
    </row>
    <row r="199" spans="1:19" ht="15.75">
      <c r="A199" s="27">
        <v>50</v>
      </c>
      <c r="B199" s="2" t="s">
        <v>434</v>
      </c>
      <c r="C199" s="3" t="s">
        <v>133</v>
      </c>
      <c r="D199" s="3" t="s">
        <v>30</v>
      </c>
      <c r="E199" s="2" t="s">
        <v>135</v>
      </c>
      <c r="F199" s="4"/>
      <c r="G199" s="4" t="s">
        <v>26</v>
      </c>
      <c r="H199" s="6">
        <v>3315</v>
      </c>
      <c r="I199" s="5"/>
      <c r="J199" s="5"/>
      <c r="K199" s="48"/>
      <c r="L199" s="48"/>
      <c r="M199" s="48"/>
      <c r="N199" s="32">
        <f t="shared" si="29"/>
        <v>3315</v>
      </c>
      <c r="O199" s="5">
        <v>114.17</v>
      </c>
      <c r="P199" s="48"/>
      <c r="Q199" s="48"/>
      <c r="R199" s="48"/>
      <c r="S199" s="28">
        <f t="shared" si="28"/>
        <v>3200.83</v>
      </c>
    </row>
    <row r="200" spans="1:19" ht="15.75">
      <c r="A200" s="27">
        <v>51</v>
      </c>
      <c r="B200" s="2" t="s">
        <v>435</v>
      </c>
      <c r="C200" s="3" t="s">
        <v>133</v>
      </c>
      <c r="D200" s="3" t="s">
        <v>438</v>
      </c>
      <c r="E200" s="2" t="s">
        <v>135</v>
      </c>
      <c r="F200" s="4"/>
      <c r="G200" s="4" t="s">
        <v>26</v>
      </c>
      <c r="H200" s="6">
        <v>1814.72</v>
      </c>
      <c r="I200" s="5">
        <v>85.28</v>
      </c>
      <c r="J200" s="5"/>
      <c r="K200" s="48"/>
      <c r="L200" s="48"/>
      <c r="M200" s="48"/>
      <c r="N200" s="32">
        <f t="shared" si="29"/>
        <v>1900</v>
      </c>
      <c r="O200" s="5"/>
      <c r="P200" s="48"/>
      <c r="Q200" s="48"/>
      <c r="R200" s="48"/>
      <c r="S200" s="28">
        <f t="shared" si="28"/>
        <v>1900</v>
      </c>
    </row>
    <row r="201" spans="1:19" ht="15.75">
      <c r="A201" s="27">
        <v>52</v>
      </c>
      <c r="B201" s="2" t="s">
        <v>436</v>
      </c>
      <c r="C201" s="3" t="s">
        <v>133</v>
      </c>
      <c r="D201" s="3" t="s">
        <v>20</v>
      </c>
      <c r="E201" s="2" t="s">
        <v>135</v>
      </c>
      <c r="F201" s="4"/>
      <c r="G201" s="4" t="s">
        <v>26</v>
      </c>
      <c r="H201" s="6">
        <v>2866.5</v>
      </c>
      <c r="I201" s="5"/>
      <c r="J201" s="5"/>
      <c r="K201" s="48"/>
      <c r="L201" s="48"/>
      <c r="M201" s="48"/>
      <c r="N201" s="32">
        <f t="shared" si="29"/>
        <v>2866.5</v>
      </c>
      <c r="O201" s="5">
        <v>45.12</v>
      </c>
      <c r="P201" s="48"/>
      <c r="Q201" s="48"/>
      <c r="R201" s="48"/>
      <c r="S201" s="28">
        <f t="shared" si="28"/>
        <v>2821.38</v>
      </c>
    </row>
    <row r="202" spans="1:19" ht="15.75">
      <c r="A202" s="27">
        <v>53</v>
      </c>
      <c r="B202" s="2" t="s">
        <v>437</v>
      </c>
      <c r="C202" s="3" t="s">
        <v>133</v>
      </c>
      <c r="D202" s="3" t="s">
        <v>193</v>
      </c>
      <c r="E202" s="2" t="s">
        <v>135</v>
      </c>
      <c r="F202" s="4"/>
      <c r="G202" s="4" t="s">
        <v>26</v>
      </c>
      <c r="H202" s="6">
        <v>2866.5</v>
      </c>
      <c r="I202" s="5"/>
      <c r="J202" s="5"/>
      <c r="K202" s="48"/>
      <c r="L202" s="48"/>
      <c r="M202" s="48"/>
      <c r="N202" s="32">
        <f t="shared" si="29"/>
        <v>2866.5</v>
      </c>
      <c r="O202" s="5">
        <v>45.12</v>
      </c>
      <c r="P202" s="48"/>
      <c r="Q202" s="48"/>
      <c r="R202" s="48"/>
      <c r="S202" s="28">
        <f t="shared" si="28"/>
        <v>2821.38</v>
      </c>
    </row>
    <row r="203" spans="1:19" ht="15.75">
      <c r="A203" s="27">
        <v>54</v>
      </c>
      <c r="B203" s="2" t="s">
        <v>439</v>
      </c>
      <c r="C203" s="3" t="s">
        <v>133</v>
      </c>
      <c r="D203" s="3" t="s">
        <v>20</v>
      </c>
      <c r="E203" s="2" t="s">
        <v>135</v>
      </c>
      <c r="F203" s="4"/>
      <c r="G203" s="4" t="s">
        <v>26</v>
      </c>
      <c r="H203" s="6">
        <v>2866.5</v>
      </c>
      <c r="I203" s="5"/>
      <c r="J203" s="5"/>
      <c r="K203" s="48"/>
      <c r="L203" s="48"/>
      <c r="M203" s="48"/>
      <c r="N203" s="32">
        <f t="shared" si="29"/>
        <v>2866.5</v>
      </c>
      <c r="O203" s="5">
        <v>45.12</v>
      </c>
      <c r="P203" s="48"/>
      <c r="Q203" s="48"/>
      <c r="R203" s="48"/>
      <c r="S203" s="28">
        <f t="shared" si="28"/>
        <v>2821.38</v>
      </c>
    </row>
    <row r="204" spans="1:19" ht="15.75">
      <c r="A204" s="27">
        <v>55</v>
      </c>
      <c r="B204" s="2" t="s">
        <v>449</v>
      </c>
      <c r="C204" s="3" t="s">
        <v>133</v>
      </c>
      <c r="D204" s="3" t="s">
        <v>20</v>
      </c>
      <c r="E204" s="2" t="s">
        <v>135</v>
      </c>
      <c r="F204" s="4"/>
      <c r="G204" s="4" t="s">
        <v>26</v>
      </c>
      <c r="H204" s="6">
        <v>2866.5</v>
      </c>
      <c r="I204" s="5"/>
      <c r="J204" s="5"/>
      <c r="K204" s="48"/>
      <c r="L204" s="48"/>
      <c r="M204" s="48"/>
      <c r="N204" s="32">
        <f t="shared" si="29"/>
        <v>2866.5</v>
      </c>
      <c r="O204" s="5">
        <v>45.12</v>
      </c>
      <c r="P204" s="48"/>
      <c r="Q204" s="48"/>
      <c r="R204" s="48"/>
      <c r="S204" s="28">
        <f t="shared" si="28"/>
        <v>2821.38</v>
      </c>
    </row>
    <row r="205" spans="1:19" ht="15.75">
      <c r="A205" s="27">
        <v>56</v>
      </c>
      <c r="B205" s="2" t="s">
        <v>455</v>
      </c>
      <c r="C205" s="3" t="s">
        <v>133</v>
      </c>
      <c r="D205" s="3" t="s">
        <v>193</v>
      </c>
      <c r="E205" s="2" t="s">
        <v>135</v>
      </c>
      <c r="F205" s="4"/>
      <c r="G205" s="4" t="s">
        <v>26</v>
      </c>
      <c r="H205" s="6">
        <v>2752</v>
      </c>
      <c r="I205" s="5"/>
      <c r="J205" s="5"/>
      <c r="K205" s="48"/>
      <c r="L205" s="48"/>
      <c r="M205" s="48"/>
      <c r="N205" s="32">
        <f t="shared" si="29"/>
        <v>2752</v>
      </c>
      <c r="O205" s="5">
        <v>32.67</v>
      </c>
      <c r="P205" s="48"/>
      <c r="Q205" s="48"/>
      <c r="R205" s="48"/>
      <c r="S205" s="28">
        <f t="shared" si="28"/>
        <v>2719.33</v>
      </c>
    </row>
    <row r="206" spans="1:19" ht="15.75">
      <c r="A206" s="27">
        <v>57</v>
      </c>
      <c r="B206" s="2" t="s">
        <v>456</v>
      </c>
      <c r="C206" s="3" t="s">
        <v>133</v>
      </c>
      <c r="D206" s="3" t="s">
        <v>193</v>
      </c>
      <c r="E206" s="2" t="s">
        <v>135</v>
      </c>
      <c r="F206" s="4"/>
      <c r="G206" s="4" t="s">
        <v>26</v>
      </c>
      <c r="H206" s="6">
        <v>2752</v>
      </c>
      <c r="I206" s="5"/>
      <c r="J206" s="5"/>
      <c r="K206" s="48"/>
      <c r="L206" s="48"/>
      <c r="M206" s="48"/>
      <c r="N206" s="32">
        <f t="shared" si="29"/>
        <v>2752</v>
      </c>
      <c r="O206" s="5">
        <v>32.67</v>
      </c>
      <c r="P206" s="48"/>
      <c r="Q206" s="48"/>
      <c r="R206" s="48"/>
      <c r="S206" s="28">
        <f t="shared" si="28"/>
        <v>2719.33</v>
      </c>
    </row>
    <row r="207" spans="1:19" ht="15.75">
      <c r="A207" s="27">
        <v>58</v>
      </c>
      <c r="B207" s="2" t="s">
        <v>457</v>
      </c>
      <c r="C207" s="3" t="s">
        <v>133</v>
      </c>
      <c r="D207" s="3" t="s">
        <v>193</v>
      </c>
      <c r="E207" s="2" t="s">
        <v>135</v>
      </c>
      <c r="F207" s="4"/>
      <c r="G207" s="4" t="s">
        <v>26</v>
      </c>
      <c r="H207" s="6">
        <v>2752</v>
      </c>
      <c r="I207" s="5"/>
      <c r="J207" s="5"/>
      <c r="K207" s="48"/>
      <c r="L207" s="48"/>
      <c r="M207" s="48"/>
      <c r="N207" s="32">
        <f t="shared" si="29"/>
        <v>2752</v>
      </c>
      <c r="O207" s="5">
        <v>32.67</v>
      </c>
      <c r="P207" s="48"/>
      <c r="Q207" s="48"/>
      <c r="R207" s="48"/>
      <c r="S207" s="28">
        <f t="shared" si="28"/>
        <v>2719.33</v>
      </c>
    </row>
    <row r="208" spans="1:19" ht="15.75">
      <c r="A208" s="27">
        <v>59</v>
      </c>
      <c r="B208" s="2" t="s">
        <v>458</v>
      </c>
      <c r="C208" s="3" t="s">
        <v>133</v>
      </c>
      <c r="D208" s="3" t="s">
        <v>193</v>
      </c>
      <c r="E208" s="2" t="s">
        <v>135</v>
      </c>
      <c r="F208" s="4"/>
      <c r="G208" s="4" t="s">
        <v>26</v>
      </c>
      <c r="H208" s="6">
        <v>2752</v>
      </c>
      <c r="I208" s="5"/>
      <c r="J208" s="5"/>
      <c r="K208" s="48"/>
      <c r="L208" s="48"/>
      <c r="M208" s="48"/>
      <c r="N208" s="32">
        <f t="shared" si="29"/>
        <v>2752</v>
      </c>
      <c r="O208" s="5">
        <v>32.67</v>
      </c>
      <c r="P208" s="48"/>
      <c r="Q208" s="48"/>
      <c r="R208" s="48"/>
      <c r="S208" s="28">
        <f t="shared" si="28"/>
        <v>2719.33</v>
      </c>
    </row>
    <row r="209" spans="1:19" ht="15.75">
      <c r="A209" s="27">
        <v>60</v>
      </c>
      <c r="B209" s="2" t="s">
        <v>475</v>
      </c>
      <c r="C209" s="3" t="s">
        <v>133</v>
      </c>
      <c r="D209" s="3" t="s">
        <v>193</v>
      </c>
      <c r="E209" s="2" t="s">
        <v>135</v>
      </c>
      <c r="F209" s="4"/>
      <c r="G209" s="4" t="s">
        <v>26</v>
      </c>
      <c r="H209" s="6">
        <v>2752</v>
      </c>
      <c r="I209" s="5"/>
      <c r="J209" s="5"/>
      <c r="K209" s="48"/>
      <c r="L209" s="48"/>
      <c r="M209" s="48"/>
      <c r="N209" s="32">
        <f t="shared" si="29"/>
        <v>2752</v>
      </c>
      <c r="O209" s="5">
        <v>32.67</v>
      </c>
      <c r="P209" s="48"/>
      <c r="Q209" s="48"/>
      <c r="R209" s="48"/>
      <c r="S209" s="28">
        <f t="shared" si="28"/>
        <v>2719.33</v>
      </c>
    </row>
    <row r="210" spans="1:19" ht="15.75">
      <c r="B210" s="40" t="s">
        <v>141</v>
      </c>
      <c r="F210" s="60"/>
      <c r="H210" s="39">
        <f>SUM(H150:H209)</f>
        <v>170128.03</v>
      </c>
      <c r="I210" s="39">
        <f>SUM(I150:I209)</f>
        <v>889.56</v>
      </c>
      <c r="J210" s="39">
        <f>SUM(J150:J204)</f>
        <v>0</v>
      </c>
      <c r="K210" s="39">
        <f>SUM(K150:K204)</f>
        <v>0</v>
      </c>
      <c r="L210" s="39">
        <f>SUM(L150:L204)</f>
        <v>0</v>
      </c>
      <c r="M210" s="39">
        <f>SUM(M150:M204)</f>
        <v>0</v>
      </c>
      <c r="N210" s="39">
        <f>SUM(N150:N209)</f>
        <v>171017.59000000003</v>
      </c>
      <c r="O210" s="39">
        <f>SUM(O150:O209)</f>
        <v>4467.7700000000004</v>
      </c>
      <c r="P210" s="39">
        <f>SUM(P150:P204)</f>
        <v>0</v>
      </c>
      <c r="Q210" s="39">
        <f>SUM(Q150:Q204)</f>
        <v>2500</v>
      </c>
      <c r="R210" s="39">
        <f>SUM(R150:R204)</f>
        <v>0</v>
      </c>
      <c r="S210" s="39">
        <f>SUM(S150:S209)</f>
        <v>164049.81999999998</v>
      </c>
    </row>
    <row r="211" spans="1:19" ht="15.75">
      <c r="B211" s="40"/>
      <c r="F211" s="60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</row>
    <row r="212" spans="1:19" ht="15.75">
      <c r="B212" s="40"/>
      <c r="F212" s="60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</row>
    <row r="213" spans="1:19" ht="15.75">
      <c r="B213" s="40"/>
      <c r="F213" s="60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</row>
    <row r="214" spans="1:19" ht="15.75">
      <c r="B214" s="40"/>
      <c r="F214" s="60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</row>
    <row r="215" spans="1:19" ht="15.75">
      <c r="B215" s="40"/>
      <c r="F215" s="60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</row>
    <row r="216" spans="1:19" ht="15.75">
      <c r="B216" s="40"/>
      <c r="C216" s="58" t="s">
        <v>317</v>
      </c>
      <c r="D216" s="58"/>
      <c r="G216" s="58" t="s">
        <v>113</v>
      </c>
      <c r="H216" s="58"/>
      <c r="I216" s="58"/>
      <c r="J216" s="58"/>
      <c r="N216" s="58" t="s">
        <v>318</v>
      </c>
      <c r="O216" s="58"/>
      <c r="P216" s="58"/>
      <c r="Q216" s="58"/>
      <c r="R216" s="33"/>
      <c r="S216" s="39"/>
    </row>
    <row r="217" spans="1:19" ht="15.75">
      <c r="C217" s="58" t="s">
        <v>21</v>
      </c>
      <c r="D217" s="58"/>
      <c r="G217" s="58" t="s">
        <v>51</v>
      </c>
      <c r="H217" s="58"/>
      <c r="I217" s="58"/>
      <c r="J217" s="58"/>
      <c r="N217" s="58" t="s">
        <v>30</v>
      </c>
      <c r="O217" s="58"/>
      <c r="P217" s="58"/>
      <c r="Q217" s="58"/>
      <c r="R217" s="33"/>
      <c r="S217" s="28"/>
    </row>
    <row r="219" spans="1:19">
      <c r="S219" s="48"/>
    </row>
    <row r="225" spans="1:19" ht="15.75">
      <c r="A225" s="59" t="s">
        <v>0</v>
      </c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</row>
    <row r="226" spans="1:19" ht="15.75">
      <c r="A226" s="59" t="s">
        <v>474</v>
      </c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</row>
    <row r="227" spans="1:19" ht="15.75">
      <c r="A227" s="59" t="s">
        <v>459</v>
      </c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</row>
    <row r="229" spans="1:19" ht="15.75">
      <c r="A229" s="40" t="s">
        <v>115</v>
      </c>
      <c r="B229" s="17" t="s">
        <v>2</v>
      </c>
      <c r="C229" s="38" t="s">
        <v>3</v>
      </c>
      <c r="D229" s="39" t="s">
        <v>4</v>
      </c>
      <c r="E229" s="39" t="s">
        <v>5</v>
      </c>
      <c r="F229" s="17" t="s">
        <v>6</v>
      </c>
      <c r="G229" s="17" t="s">
        <v>7</v>
      </c>
      <c r="H229" s="17" t="s">
        <v>8</v>
      </c>
      <c r="I229" s="17" t="s">
        <v>9</v>
      </c>
      <c r="J229" s="17" t="s">
        <v>10</v>
      </c>
      <c r="K229" s="33" t="s">
        <v>11</v>
      </c>
      <c r="L229" s="40" t="s">
        <v>12</v>
      </c>
      <c r="M229" s="40" t="s">
        <v>13</v>
      </c>
      <c r="N229" s="17" t="s">
        <v>14</v>
      </c>
      <c r="O229" s="40" t="s">
        <v>15</v>
      </c>
      <c r="P229" s="40" t="s">
        <v>16</v>
      </c>
      <c r="Q229" s="40" t="s">
        <v>17</v>
      </c>
      <c r="R229" s="40" t="s">
        <v>18</v>
      </c>
      <c r="S229" s="40" t="s">
        <v>19</v>
      </c>
    </row>
    <row r="230" spans="1:19" ht="15.75">
      <c r="A230" s="27">
        <v>1</v>
      </c>
      <c r="B230" s="2" t="s">
        <v>460</v>
      </c>
      <c r="C230" s="29" t="s">
        <v>461</v>
      </c>
      <c r="D230" s="29" t="s">
        <v>462</v>
      </c>
      <c r="E230" s="2" t="s">
        <v>135</v>
      </c>
      <c r="F230" s="2"/>
      <c r="G230" s="2"/>
      <c r="H230" s="29">
        <v>1500</v>
      </c>
      <c r="I230" s="29"/>
      <c r="J230" s="32"/>
      <c r="K230" s="32"/>
      <c r="L230" s="32"/>
      <c r="M230" s="32"/>
      <c r="N230" s="32">
        <f t="shared" ref="N230:N238" si="30">SUM(H230:M230)</f>
        <v>1500</v>
      </c>
      <c r="O230" s="29"/>
      <c r="P230" s="48"/>
      <c r="Q230" s="48"/>
      <c r="R230" s="48"/>
      <c r="S230" s="28">
        <f t="shared" ref="S230:S238" si="31">N230-O230-P230-Q230-R230</f>
        <v>1500</v>
      </c>
    </row>
    <row r="231" spans="1:19" ht="15.75">
      <c r="A231" s="27">
        <v>2</v>
      </c>
      <c r="B231" s="27" t="s">
        <v>463</v>
      </c>
      <c r="C231" s="29" t="s">
        <v>461</v>
      </c>
      <c r="D231" s="29" t="s">
        <v>462</v>
      </c>
      <c r="E231" s="2" t="s">
        <v>135</v>
      </c>
      <c r="F231" s="2"/>
      <c r="G231" s="2"/>
      <c r="H231" s="28">
        <v>1800</v>
      </c>
      <c r="I231" s="28"/>
      <c r="J231" s="32"/>
      <c r="K231" s="32"/>
      <c r="L231" s="32"/>
      <c r="M231" s="32"/>
      <c r="N231" s="32">
        <f t="shared" si="30"/>
        <v>1800</v>
      </c>
      <c r="O231" s="29"/>
      <c r="P231" s="48"/>
      <c r="Q231" s="48"/>
      <c r="R231" s="48"/>
      <c r="S231" s="28">
        <f t="shared" si="31"/>
        <v>1800</v>
      </c>
    </row>
    <row r="232" spans="1:19" ht="15.75">
      <c r="A232" s="27">
        <v>3</v>
      </c>
      <c r="B232" s="27" t="s">
        <v>464</v>
      </c>
      <c r="C232" s="29" t="s">
        <v>461</v>
      </c>
      <c r="D232" s="29" t="s">
        <v>462</v>
      </c>
      <c r="E232" s="2" t="s">
        <v>135</v>
      </c>
      <c r="F232" s="2"/>
      <c r="G232" s="2"/>
      <c r="H232" s="28">
        <v>1700</v>
      </c>
      <c r="I232" s="28"/>
      <c r="J232" s="32"/>
      <c r="K232" s="32"/>
      <c r="L232" s="32"/>
      <c r="M232" s="32"/>
      <c r="N232" s="32">
        <f t="shared" si="30"/>
        <v>1700</v>
      </c>
      <c r="O232" s="29"/>
      <c r="P232" s="48"/>
      <c r="Q232" s="48"/>
      <c r="R232" s="48"/>
      <c r="S232" s="28">
        <f t="shared" si="31"/>
        <v>1700</v>
      </c>
    </row>
    <row r="233" spans="1:19" ht="15.75">
      <c r="A233" s="27">
        <v>4</v>
      </c>
      <c r="B233" s="27" t="s">
        <v>465</v>
      </c>
      <c r="C233" s="29" t="s">
        <v>461</v>
      </c>
      <c r="D233" s="29" t="s">
        <v>462</v>
      </c>
      <c r="E233" s="2" t="s">
        <v>135</v>
      </c>
      <c r="F233" s="2"/>
      <c r="G233" s="2"/>
      <c r="H233" s="28">
        <v>1700</v>
      </c>
      <c r="I233" s="28"/>
      <c r="J233" s="32"/>
      <c r="K233" s="32"/>
      <c r="L233" s="32"/>
      <c r="M233" s="32"/>
      <c r="N233" s="32">
        <f t="shared" si="30"/>
        <v>1700</v>
      </c>
      <c r="O233" s="29"/>
      <c r="P233" s="48"/>
      <c r="Q233" s="48"/>
      <c r="R233" s="48"/>
      <c r="S233" s="28">
        <f t="shared" si="31"/>
        <v>1700</v>
      </c>
    </row>
    <row r="234" spans="1:19" ht="15.75">
      <c r="A234" s="27">
        <v>5</v>
      </c>
      <c r="B234" s="27" t="s">
        <v>466</v>
      </c>
      <c r="C234" s="29" t="s">
        <v>461</v>
      </c>
      <c r="D234" s="29" t="s">
        <v>462</v>
      </c>
      <c r="E234" s="2" t="s">
        <v>135</v>
      </c>
      <c r="F234" s="2"/>
      <c r="G234" s="2"/>
      <c r="H234" s="28">
        <v>1600</v>
      </c>
      <c r="I234" s="28"/>
      <c r="J234" s="32"/>
      <c r="K234" s="32"/>
      <c r="L234" s="32"/>
      <c r="M234" s="32"/>
      <c r="N234" s="32">
        <f t="shared" si="30"/>
        <v>1600</v>
      </c>
      <c r="O234" s="29"/>
      <c r="P234" s="48"/>
      <c r="Q234" s="48"/>
      <c r="R234" s="48"/>
      <c r="S234" s="28">
        <f t="shared" si="31"/>
        <v>1600</v>
      </c>
    </row>
    <row r="235" spans="1:19" ht="15.75">
      <c r="A235" s="27">
        <v>6</v>
      </c>
      <c r="B235" s="27" t="s">
        <v>467</v>
      </c>
      <c r="C235" s="29" t="s">
        <v>461</v>
      </c>
      <c r="D235" s="29" t="s">
        <v>462</v>
      </c>
      <c r="E235" s="2" t="s">
        <v>135</v>
      </c>
      <c r="F235" s="2"/>
      <c r="G235" s="2"/>
      <c r="H235" s="28">
        <v>1454.85</v>
      </c>
      <c r="I235" s="28"/>
      <c r="J235" s="32"/>
      <c r="K235" s="32"/>
      <c r="L235" s="32"/>
      <c r="M235" s="32"/>
      <c r="N235" s="32">
        <f t="shared" si="30"/>
        <v>1454.85</v>
      </c>
      <c r="O235" s="29"/>
      <c r="P235" s="48"/>
      <c r="Q235" s="48"/>
      <c r="R235" s="48"/>
      <c r="S235" s="28">
        <f t="shared" si="31"/>
        <v>1454.85</v>
      </c>
    </row>
    <row r="236" spans="1:19" ht="15.75">
      <c r="A236" s="27">
        <v>7</v>
      </c>
      <c r="B236" s="27" t="s">
        <v>468</v>
      </c>
      <c r="C236" s="29" t="s">
        <v>461</v>
      </c>
      <c r="D236" s="29" t="s">
        <v>462</v>
      </c>
      <c r="E236" s="2" t="s">
        <v>135</v>
      </c>
      <c r="F236" s="2"/>
      <c r="G236" s="2"/>
      <c r="H236" s="28">
        <v>1800</v>
      </c>
      <c r="I236" s="28"/>
      <c r="J236" s="32"/>
      <c r="K236" s="32"/>
      <c r="L236" s="32"/>
      <c r="M236" s="32"/>
      <c r="N236" s="32">
        <f t="shared" si="30"/>
        <v>1800</v>
      </c>
      <c r="O236" s="29"/>
      <c r="P236" s="48"/>
      <c r="Q236" s="48"/>
      <c r="R236" s="48"/>
      <c r="S236" s="28">
        <f t="shared" si="31"/>
        <v>1800</v>
      </c>
    </row>
    <row r="237" spans="1:19" ht="15.75">
      <c r="A237" s="27">
        <v>8</v>
      </c>
      <c r="B237" s="27" t="s">
        <v>469</v>
      </c>
      <c r="C237" s="29" t="s">
        <v>461</v>
      </c>
      <c r="D237" s="29" t="s">
        <v>462</v>
      </c>
      <c r="E237" s="2" t="s">
        <v>135</v>
      </c>
      <c r="F237" s="2"/>
      <c r="G237" s="2"/>
      <c r="H237" s="28">
        <v>2000</v>
      </c>
      <c r="I237" s="28"/>
      <c r="J237" s="32"/>
      <c r="K237" s="32"/>
      <c r="L237" s="32"/>
      <c r="M237" s="32"/>
      <c r="N237" s="32">
        <f t="shared" si="30"/>
        <v>2000</v>
      </c>
      <c r="O237" s="29"/>
      <c r="P237" s="48"/>
      <c r="Q237" s="48"/>
      <c r="R237" s="48"/>
      <c r="S237" s="28">
        <f t="shared" si="31"/>
        <v>2000</v>
      </c>
    </row>
    <row r="238" spans="1:19" ht="15.75">
      <c r="A238" s="27">
        <v>9</v>
      </c>
      <c r="B238" s="27" t="s">
        <v>470</v>
      </c>
      <c r="C238" s="29" t="s">
        <v>461</v>
      </c>
      <c r="D238" s="29" t="s">
        <v>462</v>
      </c>
      <c r="E238" s="2" t="s">
        <v>135</v>
      </c>
      <c r="F238" s="2"/>
      <c r="G238" s="2"/>
      <c r="H238" s="28">
        <v>1500</v>
      </c>
      <c r="I238" s="28"/>
      <c r="J238" s="32"/>
      <c r="K238" s="32"/>
      <c r="L238" s="32"/>
      <c r="M238" s="32"/>
      <c r="N238" s="32">
        <f t="shared" si="30"/>
        <v>1500</v>
      </c>
      <c r="O238" s="29"/>
      <c r="P238" s="48"/>
      <c r="Q238" s="48"/>
      <c r="R238" s="48"/>
      <c r="S238" s="28">
        <f t="shared" si="31"/>
        <v>1500</v>
      </c>
    </row>
    <row r="239" spans="1:19" ht="15.75">
      <c r="B239" s="27"/>
      <c r="C239" s="29"/>
      <c r="D239" s="29"/>
      <c r="E239" s="2"/>
      <c r="H239" s="61">
        <f>SUM(H230:H238)</f>
        <v>15054.85</v>
      </c>
      <c r="I239" s="61">
        <f t="shared" ref="I239:R239" si="32">SUM(I230:I238)</f>
        <v>0</v>
      </c>
      <c r="J239" s="61">
        <f t="shared" si="32"/>
        <v>0</v>
      </c>
      <c r="K239" s="61">
        <f t="shared" si="32"/>
        <v>0</v>
      </c>
      <c r="L239" s="61">
        <f t="shared" si="32"/>
        <v>0</v>
      </c>
      <c r="M239" s="61">
        <f t="shared" si="32"/>
        <v>0</v>
      </c>
      <c r="N239" s="61">
        <f t="shared" si="32"/>
        <v>15054.85</v>
      </c>
      <c r="O239" s="61">
        <f t="shared" si="32"/>
        <v>0</v>
      </c>
      <c r="P239" s="61">
        <f t="shared" si="32"/>
        <v>0</v>
      </c>
      <c r="Q239" s="61">
        <f t="shared" si="32"/>
        <v>0</v>
      </c>
      <c r="R239" s="61">
        <f t="shared" si="32"/>
        <v>0</v>
      </c>
      <c r="S239" s="61">
        <f>SUM(S230:S238)</f>
        <v>15054.85</v>
      </c>
    </row>
    <row r="246" spans="1:19" ht="15.75">
      <c r="B246" s="40"/>
      <c r="C246" s="58" t="s">
        <v>317</v>
      </c>
      <c r="D246" s="58"/>
      <c r="G246" s="58" t="s">
        <v>113</v>
      </c>
      <c r="H246" s="58"/>
      <c r="I246" s="58"/>
      <c r="J246" s="58"/>
      <c r="N246" s="58" t="s">
        <v>318</v>
      </c>
      <c r="O246" s="58"/>
      <c r="P246" s="58"/>
      <c r="Q246" s="58"/>
      <c r="R246" s="33"/>
      <c r="S246" s="39"/>
    </row>
    <row r="247" spans="1:19" ht="15.75">
      <c r="C247" s="58" t="s">
        <v>21</v>
      </c>
      <c r="D247" s="58"/>
      <c r="G247" s="58" t="s">
        <v>51</v>
      </c>
      <c r="H247" s="58"/>
      <c r="I247" s="58"/>
      <c r="J247" s="58"/>
      <c r="N247" s="58" t="s">
        <v>30</v>
      </c>
      <c r="O247" s="58"/>
      <c r="P247" s="58"/>
      <c r="Q247" s="58"/>
      <c r="R247" s="33"/>
      <c r="S247" s="28"/>
    </row>
    <row r="251" spans="1:19" ht="15.75">
      <c r="A251" s="59" t="s">
        <v>0</v>
      </c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</row>
    <row r="252" spans="1:19" ht="15.75">
      <c r="A252" s="59" t="s">
        <v>474</v>
      </c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</row>
    <row r="253" spans="1:19" ht="15.75">
      <c r="A253" s="59" t="s">
        <v>459</v>
      </c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</row>
    <row r="256" spans="1:19" ht="15.75">
      <c r="A256" s="40" t="s">
        <v>115</v>
      </c>
      <c r="B256" s="17" t="s">
        <v>2</v>
      </c>
      <c r="C256" s="38" t="s">
        <v>3</v>
      </c>
      <c r="D256" s="39" t="s">
        <v>4</v>
      </c>
      <c r="E256" s="39" t="s">
        <v>5</v>
      </c>
      <c r="F256" s="17" t="s">
        <v>6</v>
      </c>
      <c r="G256" s="17" t="s">
        <v>7</v>
      </c>
      <c r="H256" s="17" t="s">
        <v>8</v>
      </c>
      <c r="I256" s="17" t="s">
        <v>9</v>
      </c>
      <c r="J256" s="17" t="s">
        <v>10</v>
      </c>
      <c r="K256" s="33" t="s">
        <v>11</v>
      </c>
      <c r="L256" s="40" t="s">
        <v>12</v>
      </c>
      <c r="M256" s="40" t="s">
        <v>13</v>
      </c>
      <c r="N256" s="17" t="s">
        <v>14</v>
      </c>
      <c r="O256" s="40" t="s">
        <v>15</v>
      </c>
      <c r="P256" s="40" t="s">
        <v>16</v>
      </c>
      <c r="Q256" s="40" t="s">
        <v>17</v>
      </c>
      <c r="R256" s="40" t="s">
        <v>18</v>
      </c>
      <c r="S256" s="40" t="s">
        <v>19</v>
      </c>
    </row>
    <row r="257" spans="1:19" ht="15.75">
      <c r="A257" s="27">
        <v>1</v>
      </c>
      <c r="B257" s="2" t="s">
        <v>471</v>
      </c>
      <c r="C257" s="29" t="s">
        <v>461</v>
      </c>
      <c r="D257" s="29" t="s">
        <v>462</v>
      </c>
      <c r="E257" s="2" t="s">
        <v>135</v>
      </c>
      <c r="F257" s="2"/>
      <c r="G257" s="2"/>
      <c r="H257" s="29">
        <v>1086.8800000000001</v>
      </c>
      <c r="I257" s="29"/>
      <c r="J257" s="32"/>
      <c r="K257" s="32"/>
      <c r="L257" s="32"/>
      <c r="M257" s="32"/>
      <c r="N257" s="32">
        <f>SUM(H257:M257)</f>
        <v>1086.8800000000001</v>
      </c>
      <c r="O257" s="29"/>
      <c r="P257" s="48"/>
      <c r="Q257" s="48"/>
      <c r="R257" s="48"/>
      <c r="S257" s="28">
        <f t="shared" ref="S257:S259" si="33">N257-O257-P257-Q257-R257</f>
        <v>1086.8800000000001</v>
      </c>
    </row>
    <row r="258" spans="1:19" ht="15.75">
      <c r="A258" s="27">
        <v>2</v>
      </c>
      <c r="B258" s="27" t="s">
        <v>472</v>
      </c>
      <c r="C258" s="29" t="s">
        <v>461</v>
      </c>
      <c r="D258" s="29" t="s">
        <v>462</v>
      </c>
      <c r="E258" s="2" t="s">
        <v>135</v>
      </c>
      <c r="F258" s="2"/>
      <c r="G258" s="2"/>
      <c r="H258" s="28">
        <v>1200</v>
      </c>
      <c r="I258" s="28"/>
      <c r="J258" s="32"/>
      <c r="K258" s="32"/>
      <c r="L258" s="32"/>
      <c r="M258" s="32"/>
      <c r="N258" s="32">
        <f>SUM(H258:M258)</f>
        <v>1200</v>
      </c>
      <c r="O258" s="29"/>
      <c r="P258" s="48"/>
      <c r="Q258" s="48"/>
      <c r="R258" s="48"/>
      <c r="S258" s="28">
        <f t="shared" si="33"/>
        <v>1200</v>
      </c>
    </row>
    <row r="259" spans="1:19" ht="15.75">
      <c r="A259" s="27">
        <v>3</v>
      </c>
      <c r="B259" s="27" t="s">
        <v>473</v>
      </c>
      <c r="C259" s="29" t="s">
        <v>461</v>
      </c>
      <c r="D259" s="29" t="s">
        <v>462</v>
      </c>
      <c r="E259" s="2" t="s">
        <v>135</v>
      </c>
      <c r="F259" s="2"/>
      <c r="G259" s="2"/>
      <c r="H259" s="28">
        <v>1200</v>
      </c>
      <c r="I259" s="28"/>
      <c r="J259" s="32"/>
      <c r="K259" s="32"/>
      <c r="L259" s="32"/>
      <c r="M259" s="32"/>
      <c r="N259" s="32">
        <f>SUM(H259:M259)</f>
        <v>1200</v>
      </c>
      <c r="O259" s="29"/>
      <c r="P259" s="48"/>
      <c r="Q259" s="48"/>
      <c r="R259" s="48"/>
      <c r="S259" s="28">
        <f t="shared" si="33"/>
        <v>1200</v>
      </c>
    </row>
    <row r="260" spans="1:19">
      <c r="A260" s="62"/>
      <c r="B260" s="62"/>
      <c r="C260" s="62"/>
      <c r="D260" s="62"/>
      <c r="E260" s="62"/>
      <c r="F260" s="62"/>
      <c r="G260" s="62"/>
      <c r="H260" s="61">
        <f>SUM(H257:H259)</f>
        <v>3486.88</v>
      </c>
      <c r="I260" s="61">
        <f t="shared" ref="I260:R260" si="34">SUM(I257:I259)</f>
        <v>0</v>
      </c>
      <c r="J260" s="61">
        <f t="shared" si="34"/>
        <v>0</v>
      </c>
      <c r="K260" s="61">
        <f t="shared" si="34"/>
        <v>0</v>
      </c>
      <c r="L260" s="61">
        <f t="shared" si="34"/>
        <v>0</v>
      </c>
      <c r="M260" s="61">
        <f t="shared" si="34"/>
        <v>0</v>
      </c>
      <c r="N260" s="61">
        <f t="shared" si="34"/>
        <v>3486.88</v>
      </c>
      <c r="O260" s="61">
        <f t="shared" si="34"/>
        <v>0</v>
      </c>
      <c r="P260" s="61">
        <f t="shared" si="34"/>
        <v>0</v>
      </c>
      <c r="Q260" s="61">
        <f t="shared" si="34"/>
        <v>0</v>
      </c>
      <c r="R260" s="61">
        <f t="shared" si="34"/>
        <v>0</v>
      </c>
      <c r="S260" s="61">
        <f>SUM(S257:S259)</f>
        <v>3486.88</v>
      </c>
    </row>
    <row r="263" spans="1:19" ht="15.75">
      <c r="B263" s="40"/>
      <c r="C263" s="58" t="s">
        <v>317</v>
      </c>
      <c r="D263" s="58"/>
      <c r="G263" s="58" t="s">
        <v>113</v>
      </c>
      <c r="H263" s="58"/>
      <c r="I263" s="58"/>
      <c r="J263" s="58"/>
      <c r="N263" s="58" t="s">
        <v>318</v>
      </c>
      <c r="O263" s="58"/>
      <c r="P263" s="58"/>
      <c r="Q263" s="58"/>
      <c r="R263" s="33"/>
      <c r="S263" s="39"/>
    </row>
    <row r="264" spans="1:19" ht="15.75">
      <c r="C264" s="58" t="s">
        <v>21</v>
      </c>
      <c r="D264" s="58"/>
      <c r="G264" s="58" t="s">
        <v>51</v>
      </c>
      <c r="H264" s="58"/>
      <c r="I264" s="58"/>
      <c r="J264" s="58"/>
      <c r="N264" s="58" t="s">
        <v>30</v>
      </c>
      <c r="O264" s="58"/>
      <c r="P264" s="58"/>
      <c r="Q264" s="58"/>
      <c r="R264" s="33"/>
      <c r="S264" s="28">
        <f>S260+S239</f>
        <v>18541.73</v>
      </c>
    </row>
  </sheetData>
  <mergeCells count="44">
    <mergeCell ref="C216:D216"/>
    <mergeCell ref="G216:J216"/>
    <mergeCell ref="N216:Q216"/>
    <mergeCell ref="C217:D217"/>
    <mergeCell ref="G217:J217"/>
    <mergeCell ref="N217:Q217"/>
    <mergeCell ref="A146:S146"/>
    <mergeCell ref="A106:S106"/>
    <mergeCell ref="A107:S107"/>
    <mergeCell ref="A108:S108"/>
    <mergeCell ref="C138:D138"/>
    <mergeCell ref="G138:J138"/>
    <mergeCell ref="N138:Q138"/>
    <mergeCell ref="C139:D139"/>
    <mergeCell ref="G139:J139"/>
    <mergeCell ref="N139:Q139"/>
    <mergeCell ref="A144:S144"/>
    <mergeCell ref="A145:S145"/>
    <mergeCell ref="C103:D103"/>
    <mergeCell ref="G103:J103"/>
    <mergeCell ref="N103:Q103"/>
    <mergeCell ref="A1:S1"/>
    <mergeCell ref="A2:S2"/>
    <mergeCell ref="C102:D102"/>
    <mergeCell ref="G102:J102"/>
    <mergeCell ref="N102:Q102"/>
    <mergeCell ref="A225:S225"/>
    <mergeCell ref="A226:S226"/>
    <mergeCell ref="A227:S227"/>
    <mergeCell ref="C246:D246"/>
    <mergeCell ref="G246:J246"/>
    <mergeCell ref="N246:Q246"/>
    <mergeCell ref="C247:D247"/>
    <mergeCell ref="G247:J247"/>
    <mergeCell ref="N247:Q247"/>
    <mergeCell ref="A251:S251"/>
    <mergeCell ref="A252:S252"/>
    <mergeCell ref="A253:S253"/>
    <mergeCell ref="C263:D263"/>
    <mergeCell ref="G263:J263"/>
    <mergeCell ref="N263:Q263"/>
    <mergeCell ref="C264:D264"/>
    <mergeCell ref="G264:J264"/>
    <mergeCell ref="N264:Q26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97"/>
  <sheetViews>
    <sheetView topLeftCell="A49" zoomScale="80" zoomScaleNormal="80" workbookViewId="0">
      <selection activeCell="T85" sqref="T85"/>
    </sheetView>
  </sheetViews>
  <sheetFormatPr baseColWidth="10" defaultRowHeight="15"/>
  <cols>
    <col min="1" max="1" width="11.28515625" style="1" customWidth="1"/>
    <col min="2" max="2" width="5" style="44" customWidth="1"/>
    <col min="3" max="3" width="39.85546875" style="44" bestFit="1" customWidth="1"/>
    <col min="4" max="4" width="32.5703125" style="44" customWidth="1"/>
    <col min="5" max="5" width="35.85546875" style="44" customWidth="1"/>
    <col min="6" max="6" width="16" style="44" customWidth="1"/>
    <col min="7" max="7" width="26.28515625" style="44" customWidth="1"/>
    <col min="8" max="8" width="7.28515625" style="44" customWidth="1"/>
    <col min="9" max="9" width="12.7109375" style="44" customWidth="1"/>
    <col min="10" max="14" width="11.42578125" style="44"/>
    <col min="15" max="15" width="13.5703125" style="44" customWidth="1"/>
    <col min="16" max="19" width="11.42578125" style="44"/>
    <col min="20" max="20" width="14.140625" style="44" customWidth="1"/>
    <col min="21" max="16384" width="11.42578125" style="1"/>
  </cols>
  <sheetData>
    <row r="1" spans="1:21" ht="15.75">
      <c r="A1" s="8"/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1" ht="15.75">
      <c r="A2" s="8"/>
      <c r="B2" s="57" t="s">
        <v>454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1" ht="15.75">
      <c r="A3" s="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1" ht="15.75">
      <c r="A4" s="8"/>
      <c r="B4" s="23" t="s">
        <v>1</v>
      </c>
      <c r="C4" s="23" t="s">
        <v>2</v>
      </c>
      <c r="D4" s="24" t="s">
        <v>3</v>
      </c>
      <c r="E4" s="24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5" t="s">
        <v>9</v>
      </c>
      <c r="K4" s="25" t="s">
        <v>10</v>
      </c>
      <c r="L4" s="24" t="s">
        <v>11</v>
      </c>
      <c r="M4" s="24" t="s">
        <v>12</v>
      </c>
      <c r="N4" s="23" t="s">
        <v>13</v>
      </c>
      <c r="O4" s="23" t="s">
        <v>14</v>
      </c>
      <c r="P4" s="23" t="s">
        <v>15</v>
      </c>
      <c r="Q4" s="23" t="s">
        <v>16</v>
      </c>
      <c r="R4" s="23" t="s">
        <v>17</v>
      </c>
      <c r="S4" s="23" t="s">
        <v>18</v>
      </c>
      <c r="T4" s="26" t="s">
        <v>19</v>
      </c>
    </row>
    <row r="5" spans="1:21" ht="15.75">
      <c r="A5" s="27"/>
      <c r="B5" s="23"/>
      <c r="C5" s="7" t="s">
        <v>142</v>
      </c>
      <c r="D5" s="24"/>
      <c r="E5" s="24"/>
      <c r="F5" s="23"/>
      <c r="G5" s="23"/>
      <c r="H5" s="23"/>
      <c r="I5" s="25"/>
      <c r="J5" s="25"/>
      <c r="K5" s="25"/>
      <c r="L5" s="24"/>
      <c r="M5" s="24"/>
      <c r="N5" s="23"/>
      <c r="O5" s="23"/>
      <c r="P5" s="23"/>
      <c r="Q5" s="23"/>
      <c r="R5" s="23"/>
      <c r="S5" s="23"/>
      <c r="T5" s="26"/>
    </row>
    <row r="6" spans="1:21" ht="15.75">
      <c r="A6" s="27"/>
      <c r="B6" s="49">
        <v>1</v>
      </c>
      <c r="C6" s="27" t="s">
        <v>164</v>
      </c>
      <c r="D6" s="24" t="s">
        <v>172</v>
      </c>
      <c r="E6" s="3" t="s">
        <v>142</v>
      </c>
      <c r="F6" s="4" t="s">
        <v>45</v>
      </c>
      <c r="G6" s="23" t="s">
        <v>304</v>
      </c>
      <c r="H6" s="23" t="s">
        <v>24</v>
      </c>
      <c r="I6" s="47">
        <v>11020.42</v>
      </c>
      <c r="J6" s="25"/>
      <c r="K6" s="25"/>
      <c r="L6" s="45"/>
      <c r="M6" s="53"/>
      <c r="N6" s="25"/>
      <c r="O6" s="28">
        <f>I6+J6+K6+L6+M6+N6</f>
        <v>11020.42</v>
      </c>
      <c r="P6" s="45">
        <v>1715.79</v>
      </c>
      <c r="Q6" s="25"/>
      <c r="R6" s="25"/>
      <c r="S6" s="25"/>
      <c r="T6" s="28">
        <f>+O6-P6-Q6-R6-S6</f>
        <v>9304.630000000001</v>
      </c>
    </row>
    <row r="7" spans="1:21" ht="15.75">
      <c r="A7" s="27"/>
      <c r="B7" s="49">
        <v>2</v>
      </c>
      <c r="C7" s="2" t="s">
        <v>143</v>
      </c>
      <c r="D7" s="3" t="s">
        <v>201</v>
      </c>
      <c r="E7" s="3" t="s">
        <v>142</v>
      </c>
      <c r="F7" s="4" t="s">
        <v>45</v>
      </c>
      <c r="G7" s="4" t="s">
        <v>305</v>
      </c>
      <c r="H7" s="50" t="s">
        <v>26</v>
      </c>
      <c r="I7" s="5">
        <v>3508.61</v>
      </c>
      <c r="J7" s="28"/>
      <c r="K7" s="28"/>
      <c r="L7" s="45"/>
      <c r="M7" s="28"/>
      <c r="N7" s="28"/>
      <c r="O7" s="28">
        <f t="shared" ref="O7:O13" si="0">I7+J7+K7+L7+M7+N7</f>
        <v>3508.61</v>
      </c>
      <c r="P7" s="5">
        <v>135.30000000000001</v>
      </c>
      <c r="Q7" s="28"/>
      <c r="R7" s="28"/>
      <c r="S7" s="28"/>
      <c r="T7" s="28">
        <f t="shared" ref="T7:T13" si="1">+O7-P7-Q7-R7-S7</f>
        <v>3373.31</v>
      </c>
    </row>
    <row r="8" spans="1:21" ht="15.75">
      <c r="A8" s="44"/>
      <c r="B8" s="49">
        <v>3</v>
      </c>
      <c r="C8" s="2" t="s">
        <v>27</v>
      </c>
      <c r="D8" s="3" t="s">
        <v>186</v>
      </c>
      <c r="E8" s="3" t="s">
        <v>150</v>
      </c>
      <c r="F8" s="4" t="s">
        <v>45</v>
      </c>
      <c r="G8" s="4" t="s">
        <v>306</v>
      </c>
      <c r="H8" s="50" t="s">
        <v>26</v>
      </c>
      <c r="I8" s="10">
        <v>3110</v>
      </c>
      <c r="J8" s="18"/>
      <c r="K8" s="28"/>
      <c r="L8" s="45"/>
      <c r="M8" s="48"/>
      <c r="N8" s="48"/>
      <c r="O8" s="28">
        <f t="shared" si="0"/>
        <v>3110</v>
      </c>
      <c r="P8" s="18">
        <v>91.87</v>
      </c>
      <c r="Q8" s="48"/>
      <c r="R8" s="48"/>
      <c r="S8" s="48"/>
      <c r="T8" s="28">
        <f t="shared" si="1"/>
        <v>3018.13</v>
      </c>
    </row>
    <row r="9" spans="1:21" ht="15.75">
      <c r="A9" s="44"/>
      <c r="B9" s="49">
        <v>4</v>
      </c>
      <c r="C9" s="2" t="s">
        <v>196</v>
      </c>
      <c r="D9" s="3" t="s">
        <v>402</v>
      </c>
      <c r="E9" s="3" t="s">
        <v>144</v>
      </c>
      <c r="F9" s="4" t="s">
        <v>45</v>
      </c>
      <c r="G9" s="4" t="s">
        <v>336</v>
      </c>
      <c r="H9" s="4" t="s">
        <v>24</v>
      </c>
      <c r="I9" s="6">
        <v>5757</v>
      </c>
      <c r="J9" s="5"/>
      <c r="K9" s="5"/>
      <c r="L9" s="48"/>
      <c r="M9" s="48"/>
      <c r="N9" s="48"/>
      <c r="O9" s="32">
        <f>I9+J9+K9+L9+M9+N9</f>
        <v>5757</v>
      </c>
      <c r="P9" s="5">
        <v>597.24</v>
      </c>
      <c r="Q9" s="48"/>
      <c r="R9" s="48"/>
      <c r="S9" s="48"/>
      <c r="T9" s="28">
        <f t="shared" si="1"/>
        <v>5159.76</v>
      </c>
    </row>
    <row r="10" spans="1:21" ht="15.75">
      <c r="A10" s="8"/>
      <c r="B10" s="49">
        <v>5</v>
      </c>
      <c r="C10" s="2" t="s">
        <v>145</v>
      </c>
      <c r="D10" s="3" t="s">
        <v>451</v>
      </c>
      <c r="E10" s="3" t="s">
        <v>144</v>
      </c>
      <c r="F10" s="4" t="s">
        <v>45</v>
      </c>
      <c r="G10" s="4" t="s">
        <v>307</v>
      </c>
      <c r="H10" s="50" t="s">
        <v>26</v>
      </c>
      <c r="I10" s="6">
        <v>2752</v>
      </c>
      <c r="J10" s="28"/>
      <c r="K10" s="28"/>
      <c r="L10" s="45"/>
      <c r="M10" s="28"/>
      <c r="N10" s="28"/>
      <c r="O10" s="28">
        <f t="shared" si="0"/>
        <v>2752</v>
      </c>
      <c r="P10" s="5">
        <v>32.67</v>
      </c>
      <c r="Q10" s="28">
        <v>1087.73</v>
      </c>
      <c r="R10" s="28"/>
      <c r="S10" s="28"/>
      <c r="T10" s="28">
        <f t="shared" si="1"/>
        <v>1631.6</v>
      </c>
    </row>
    <row r="11" spans="1:21" ht="15.75">
      <c r="A11" s="8"/>
      <c r="B11" s="49">
        <v>6</v>
      </c>
      <c r="C11" s="2" t="s">
        <v>147</v>
      </c>
      <c r="D11" s="3" t="s">
        <v>451</v>
      </c>
      <c r="E11" s="3" t="s">
        <v>144</v>
      </c>
      <c r="F11" s="4" t="s">
        <v>45</v>
      </c>
      <c r="G11" s="4" t="s">
        <v>337</v>
      </c>
      <c r="H11" s="50" t="s">
        <v>26</v>
      </c>
      <c r="I11" s="6">
        <v>2752</v>
      </c>
      <c r="J11" s="28"/>
      <c r="K11" s="28"/>
      <c r="L11" s="45"/>
      <c r="M11" s="28"/>
      <c r="N11" s="28"/>
      <c r="O11" s="28">
        <f t="shared" si="0"/>
        <v>2752</v>
      </c>
      <c r="P11" s="5">
        <v>32.67</v>
      </c>
      <c r="Q11" s="28"/>
      <c r="R11" s="28"/>
      <c r="S11" s="28"/>
      <c r="T11" s="28">
        <f t="shared" si="1"/>
        <v>2719.33</v>
      </c>
    </row>
    <row r="12" spans="1:21" ht="15.75">
      <c r="A12" s="8"/>
      <c r="B12" s="49">
        <v>7</v>
      </c>
      <c r="C12" s="27" t="s">
        <v>136</v>
      </c>
      <c r="D12" s="3" t="s">
        <v>450</v>
      </c>
      <c r="E12" s="3" t="s">
        <v>144</v>
      </c>
      <c r="F12" s="4" t="s">
        <v>45</v>
      </c>
      <c r="G12" s="4" t="s">
        <v>334</v>
      </c>
      <c r="H12" s="50" t="s">
        <v>26</v>
      </c>
      <c r="I12" s="6">
        <v>2651.26</v>
      </c>
      <c r="J12" s="28"/>
      <c r="K12" s="28"/>
      <c r="L12" s="45"/>
      <c r="M12" s="28"/>
      <c r="N12" s="28"/>
      <c r="O12" s="28">
        <f t="shared" si="0"/>
        <v>2651.26</v>
      </c>
      <c r="P12" s="5">
        <v>21.75</v>
      </c>
      <c r="Q12" s="28"/>
      <c r="R12" s="28"/>
      <c r="S12" s="28"/>
      <c r="T12" s="28">
        <f t="shared" si="1"/>
        <v>2629.51</v>
      </c>
    </row>
    <row r="13" spans="1:21" ht="15.75">
      <c r="B13" s="49">
        <v>8</v>
      </c>
      <c r="C13" s="2" t="s">
        <v>138</v>
      </c>
      <c r="D13" s="3" t="s">
        <v>451</v>
      </c>
      <c r="E13" s="3" t="s">
        <v>144</v>
      </c>
      <c r="F13" s="4" t="s">
        <v>368</v>
      </c>
      <c r="G13" s="4" t="s">
        <v>267</v>
      </c>
      <c r="H13" s="4" t="s">
        <v>26</v>
      </c>
      <c r="I13" s="6">
        <v>2752</v>
      </c>
      <c r="J13" s="5"/>
      <c r="K13" s="28"/>
      <c r="L13" s="45"/>
      <c r="M13" s="28"/>
      <c r="N13" s="48"/>
      <c r="O13" s="28">
        <f t="shared" si="0"/>
        <v>2752</v>
      </c>
      <c r="P13" s="5">
        <v>32.67</v>
      </c>
      <c r="Q13" s="48"/>
      <c r="R13" s="48"/>
      <c r="S13" s="48"/>
      <c r="T13" s="28">
        <f t="shared" si="1"/>
        <v>2719.33</v>
      </c>
      <c r="U13" s="43"/>
    </row>
    <row r="14" spans="1:21" ht="15.75">
      <c r="A14" s="8"/>
      <c r="B14" s="27"/>
      <c r="C14" s="40" t="s">
        <v>148</v>
      </c>
      <c r="D14" s="27"/>
      <c r="E14" s="27"/>
      <c r="F14" s="27"/>
      <c r="G14" s="27"/>
      <c r="H14" s="27"/>
      <c r="I14" s="39">
        <f t="shared" ref="I14:N14" si="2">SUM(I6:I13)</f>
        <v>34303.29</v>
      </c>
      <c r="J14" s="39">
        <f t="shared" si="2"/>
        <v>0</v>
      </c>
      <c r="K14" s="39">
        <f t="shared" si="2"/>
        <v>0</v>
      </c>
      <c r="L14" s="39">
        <f t="shared" si="2"/>
        <v>0</v>
      </c>
      <c r="M14" s="39">
        <f t="shared" si="2"/>
        <v>0</v>
      </c>
      <c r="N14" s="39">
        <f t="shared" si="2"/>
        <v>0</v>
      </c>
      <c r="O14" s="39">
        <f>SUM(O6:O13)</f>
        <v>34303.29</v>
      </c>
      <c r="P14" s="39">
        <f>SUM(P6:P13)</f>
        <v>2659.96</v>
      </c>
      <c r="Q14" s="39">
        <f t="shared" ref="Q14:T14" si="3">SUM(Q6:Q13)</f>
        <v>1087.73</v>
      </c>
      <c r="R14" s="39">
        <f t="shared" si="3"/>
        <v>0</v>
      </c>
      <c r="S14" s="39">
        <f t="shared" si="3"/>
        <v>0</v>
      </c>
      <c r="T14" s="39">
        <f t="shared" si="3"/>
        <v>30555.600000000006</v>
      </c>
    </row>
    <row r="15" spans="1:21" ht="15.75">
      <c r="A15" s="8"/>
      <c r="B15" s="27"/>
      <c r="C15" s="40"/>
      <c r="D15" s="27"/>
      <c r="E15" s="27"/>
      <c r="F15" s="27"/>
      <c r="G15" s="27"/>
      <c r="H15" s="27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spans="1:21" ht="15.75">
      <c r="A16" s="8"/>
      <c r="B16" s="27"/>
      <c r="C16" s="40"/>
      <c r="D16" s="27"/>
      <c r="E16" s="27"/>
      <c r="F16" s="27"/>
      <c r="G16" s="27"/>
      <c r="H16" s="27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spans="1:21" ht="15.75">
      <c r="A17" s="8"/>
      <c r="B17" s="27"/>
      <c r="C17" s="40"/>
      <c r="D17" s="27"/>
      <c r="E17" s="27"/>
      <c r="F17" s="27"/>
      <c r="G17" s="27"/>
      <c r="H17" s="27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spans="1:21" ht="15.75">
      <c r="A18" s="8"/>
      <c r="B18" s="27"/>
      <c r="C18" s="40"/>
      <c r="D18" s="27"/>
      <c r="E18" s="27"/>
      <c r="F18" s="27"/>
      <c r="G18" s="27"/>
      <c r="H18" s="27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1" ht="15.75">
      <c r="A19" s="8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1" ht="15.75">
      <c r="A20" s="8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1" ht="15.75">
      <c r="A21" s="8"/>
      <c r="B21" s="27"/>
      <c r="C21" s="27"/>
      <c r="D21" s="58" t="s">
        <v>317</v>
      </c>
      <c r="E21" s="58"/>
      <c r="F21" s="27"/>
      <c r="G21" s="27"/>
      <c r="H21" s="58" t="s">
        <v>113</v>
      </c>
      <c r="I21" s="58"/>
      <c r="J21" s="58"/>
      <c r="K21" s="58"/>
      <c r="L21" s="27"/>
      <c r="M21" s="27"/>
      <c r="N21" s="27"/>
      <c r="O21" s="58" t="s">
        <v>318</v>
      </c>
      <c r="P21" s="58"/>
      <c r="Q21" s="58"/>
      <c r="R21" s="58"/>
      <c r="S21" s="27"/>
      <c r="T21" s="27"/>
    </row>
    <row r="22" spans="1:21" ht="15.75">
      <c r="A22" s="8"/>
      <c r="B22" s="27"/>
      <c r="C22" s="27"/>
      <c r="D22" s="58" t="s">
        <v>21</v>
      </c>
      <c r="E22" s="58"/>
      <c r="F22" s="27"/>
      <c r="G22" s="27"/>
      <c r="H22" s="58" t="s">
        <v>51</v>
      </c>
      <c r="I22" s="58"/>
      <c r="J22" s="58"/>
      <c r="K22" s="58"/>
      <c r="L22" s="27"/>
      <c r="M22" s="27"/>
      <c r="N22" s="27"/>
      <c r="O22" s="58" t="s">
        <v>30</v>
      </c>
      <c r="P22" s="58"/>
      <c r="Q22" s="58"/>
      <c r="R22" s="58"/>
      <c r="S22" s="27"/>
      <c r="T22" s="27"/>
      <c r="U22" s="42"/>
    </row>
    <row r="23" spans="1:21" ht="15.75">
      <c r="A23" s="8"/>
      <c r="B23" s="27"/>
      <c r="C23" s="27"/>
      <c r="D23" s="55"/>
      <c r="E23" s="55"/>
      <c r="F23" s="27"/>
      <c r="G23" s="27"/>
      <c r="H23" s="55"/>
      <c r="I23" s="55"/>
      <c r="J23" s="55"/>
      <c r="K23" s="55"/>
      <c r="L23" s="27"/>
      <c r="M23" s="27"/>
      <c r="N23" s="27"/>
      <c r="O23" s="55"/>
      <c r="P23" s="55"/>
      <c r="Q23" s="55"/>
      <c r="R23" s="55"/>
      <c r="S23" s="27"/>
      <c r="T23" s="27"/>
    </row>
    <row r="24" spans="1:21" ht="15.75">
      <c r="A24" s="8"/>
      <c r="B24" s="27"/>
      <c r="C24" s="27"/>
      <c r="D24" s="55"/>
      <c r="E24" s="55"/>
      <c r="F24" s="27"/>
      <c r="G24" s="27"/>
      <c r="H24" s="55"/>
      <c r="I24" s="55"/>
      <c r="J24" s="55"/>
      <c r="K24" s="55"/>
      <c r="L24" s="27"/>
      <c r="M24" s="27"/>
      <c r="N24" s="27"/>
      <c r="O24" s="55"/>
      <c r="P24" s="55"/>
      <c r="Q24" s="55"/>
      <c r="R24" s="55"/>
      <c r="S24" s="27"/>
      <c r="T24" s="27"/>
    </row>
    <row r="25" spans="1:21" ht="15.75">
      <c r="A25" s="8"/>
      <c r="B25" s="27"/>
      <c r="C25" s="27"/>
      <c r="D25" s="55"/>
      <c r="E25" s="55"/>
      <c r="F25" s="27"/>
      <c r="G25" s="27"/>
      <c r="H25" s="55"/>
      <c r="I25" s="55"/>
      <c r="J25" s="55"/>
      <c r="K25" s="55"/>
      <c r="L25" s="27"/>
      <c r="M25" s="27"/>
      <c r="N25" s="27"/>
      <c r="O25" s="55"/>
      <c r="P25" s="55"/>
      <c r="Q25" s="55"/>
      <c r="R25" s="55"/>
      <c r="S25" s="27"/>
      <c r="T25" s="27"/>
    </row>
    <row r="26" spans="1:21" ht="15.75">
      <c r="A26" s="8"/>
      <c r="B26" s="57" t="s">
        <v>0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</row>
    <row r="27" spans="1:21" ht="15.75">
      <c r="A27" s="8"/>
      <c r="B27" s="57" t="s">
        <v>454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</row>
    <row r="28" spans="1:21" ht="15.75">
      <c r="A28" s="8"/>
      <c r="B28" s="57" t="s">
        <v>149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</row>
    <row r="29" spans="1:21" ht="15.75">
      <c r="A29" s="8"/>
      <c r="B29" s="27"/>
      <c r="C29" s="27"/>
      <c r="D29" s="55"/>
      <c r="E29" s="55"/>
      <c r="F29" s="27"/>
      <c r="G29" s="27"/>
      <c r="H29" s="55"/>
      <c r="I29" s="55"/>
      <c r="J29" s="55"/>
      <c r="K29" s="55"/>
      <c r="L29" s="27"/>
      <c r="M29" s="27"/>
      <c r="N29" s="27"/>
      <c r="O29" s="55"/>
      <c r="P29" s="55"/>
      <c r="Q29" s="55"/>
      <c r="R29" s="55"/>
      <c r="S29" s="27"/>
      <c r="T29" s="27"/>
    </row>
    <row r="30" spans="1:21" ht="15.75">
      <c r="A30" s="8"/>
      <c r="B30" s="54" t="s">
        <v>115</v>
      </c>
      <c r="C30" s="54" t="s">
        <v>2</v>
      </c>
      <c r="D30" s="24" t="s">
        <v>3</v>
      </c>
      <c r="E30" s="24" t="s">
        <v>4</v>
      </c>
      <c r="F30" s="23" t="s">
        <v>5</v>
      </c>
      <c r="G30" s="23" t="s">
        <v>6</v>
      </c>
      <c r="H30" s="23" t="s">
        <v>7</v>
      </c>
      <c r="I30" s="25" t="s">
        <v>8</v>
      </c>
      <c r="J30" s="25" t="s">
        <v>9</v>
      </c>
      <c r="K30" s="25" t="s">
        <v>10</v>
      </c>
      <c r="L30" s="24" t="s">
        <v>11</v>
      </c>
      <c r="M30" s="24" t="s">
        <v>12</v>
      </c>
      <c r="N30" s="23" t="s">
        <v>13</v>
      </c>
      <c r="O30" s="23" t="s">
        <v>14</v>
      </c>
      <c r="P30" s="23" t="s">
        <v>15</v>
      </c>
      <c r="Q30" s="23" t="s">
        <v>16</v>
      </c>
      <c r="R30" s="23" t="s">
        <v>17</v>
      </c>
      <c r="S30" s="23" t="s">
        <v>18</v>
      </c>
      <c r="T30" s="26" t="s">
        <v>19</v>
      </c>
    </row>
    <row r="31" spans="1:21" ht="15.75">
      <c r="A31" s="44"/>
      <c r="B31" s="27">
        <v>1</v>
      </c>
      <c r="C31" s="2" t="s">
        <v>177</v>
      </c>
      <c r="D31" s="3" t="s">
        <v>400</v>
      </c>
      <c r="E31" s="3" t="s">
        <v>150</v>
      </c>
      <c r="F31" s="44" t="s">
        <v>151</v>
      </c>
      <c r="G31" s="4"/>
      <c r="H31" s="50" t="s">
        <v>44</v>
      </c>
      <c r="I31" s="46">
        <v>6004.41</v>
      </c>
      <c r="J31" s="18"/>
      <c r="K31" s="28"/>
      <c r="L31" s="48"/>
      <c r="M31" s="48"/>
      <c r="N31" s="48"/>
      <c r="O31" s="48">
        <f t="shared" ref="O31:O81" si="4">I31+J31+K31+L31+M31+N31</f>
        <v>6004.41</v>
      </c>
      <c r="P31" s="29">
        <v>644.37</v>
      </c>
      <c r="Q31" s="48"/>
      <c r="R31" s="48"/>
      <c r="S31" s="48"/>
      <c r="T31" s="28">
        <f t="shared" ref="T31:T83" si="5">+O31-P31-Q31-R31-S31</f>
        <v>5360.04</v>
      </c>
    </row>
    <row r="32" spans="1:21" ht="15.75">
      <c r="A32" s="44"/>
      <c r="B32" s="27">
        <v>2</v>
      </c>
      <c r="C32" s="2" t="s">
        <v>178</v>
      </c>
      <c r="D32" s="3" t="s">
        <v>202</v>
      </c>
      <c r="E32" s="3" t="s">
        <v>150</v>
      </c>
      <c r="F32" s="44" t="s">
        <v>151</v>
      </c>
      <c r="G32" s="4"/>
      <c r="H32" s="50" t="s">
        <v>26</v>
      </c>
      <c r="I32" s="46">
        <v>4048.39</v>
      </c>
      <c r="J32" s="18"/>
      <c r="K32" s="28"/>
      <c r="L32" s="48"/>
      <c r="M32" s="48"/>
      <c r="N32" s="48"/>
      <c r="O32" s="48">
        <f t="shared" si="4"/>
        <v>4048.39</v>
      </c>
      <c r="P32" s="29">
        <v>319.13</v>
      </c>
      <c r="Q32" s="48"/>
      <c r="R32" s="48"/>
      <c r="S32" s="48"/>
      <c r="T32" s="28">
        <f t="shared" si="5"/>
        <v>3729.2599999999998</v>
      </c>
    </row>
    <row r="33" spans="1:20" ht="15.75">
      <c r="A33" s="44"/>
      <c r="B33" s="27">
        <v>3</v>
      </c>
      <c r="C33" s="2" t="s">
        <v>184</v>
      </c>
      <c r="D33" s="3" t="s">
        <v>202</v>
      </c>
      <c r="E33" s="3" t="s">
        <v>150</v>
      </c>
      <c r="F33" s="44" t="s">
        <v>151</v>
      </c>
      <c r="G33" s="4"/>
      <c r="H33" s="50" t="s">
        <v>26</v>
      </c>
      <c r="I33" s="46">
        <v>4048.39</v>
      </c>
      <c r="J33" s="18"/>
      <c r="K33" s="28"/>
      <c r="L33" s="48"/>
      <c r="M33" s="48"/>
      <c r="N33" s="48"/>
      <c r="O33" s="48">
        <f>I33+J33+K33+L33+M33+N33</f>
        <v>4048.39</v>
      </c>
      <c r="P33" s="29">
        <v>319.13</v>
      </c>
      <c r="Q33" s="48"/>
      <c r="R33" s="48"/>
      <c r="S33" s="48"/>
      <c r="T33" s="28">
        <f t="shared" si="5"/>
        <v>3729.2599999999998</v>
      </c>
    </row>
    <row r="34" spans="1:20" s="44" customFormat="1" ht="15.75">
      <c r="B34" s="27">
        <v>4</v>
      </c>
      <c r="C34" s="2" t="s">
        <v>187</v>
      </c>
      <c r="D34" s="3" t="s">
        <v>202</v>
      </c>
      <c r="E34" s="3" t="s">
        <v>150</v>
      </c>
      <c r="F34" s="44" t="s">
        <v>151</v>
      </c>
      <c r="G34" s="4"/>
      <c r="H34" s="50" t="s">
        <v>26</v>
      </c>
      <c r="I34" s="46">
        <v>4048.39</v>
      </c>
      <c r="J34" s="18"/>
      <c r="K34" s="28"/>
      <c r="L34" s="48"/>
      <c r="M34" s="48"/>
      <c r="N34" s="48"/>
      <c r="O34" s="48">
        <f t="shared" si="4"/>
        <v>4048.39</v>
      </c>
      <c r="P34" s="29">
        <v>319.13</v>
      </c>
      <c r="Q34" s="48"/>
      <c r="R34" s="48"/>
      <c r="S34" s="48"/>
      <c r="T34" s="28">
        <f t="shared" si="5"/>
        <v>3729.2599999999998</v>
      </c>
    </row>
    <row r="35" spans="1:20" s="44" customFormat="1" ht="15.75">
      <c r="B35" s="27">
        <v>5</v>
      </c>
      <c r="C35" s="2" t="s">
        <v>189</v>
      </c>
      <c r="D35" s="3" t="s">
        <v>202</v>
      </c>
      <c r="E35" s="3" t="s">
        <v>150</v>
      </c>
      <c r="F35" s="44" t="s">
        <v>151</v>
      </c>
      <c r="G35" s="4"/>
      <c r="H35" s="50" t="s">
        <v>26</v>
      </c>
      <c r="I35" s="46">
        <v>4048.39</v>
      </c>
      <c r="J35" s="18"/>
      <c r="K35" s="28"/>
      <c r="L35" s="48"/>
      <c r="M35" s="48"/>
      <c r="N35" s="48"/>
      <c r="O35" s="48">
        <f t="shared" si="4"/>
        <v>4048.39</v>
      </c>
      <c r="P35" s="29">
        <v>319.13</v>
      </c>
      <c r="Q35" s="48"/>
      <c r="R35" s="48"/>
      <c r="S35" s="48"/>
      <c r="T35" s="28">
        <f t="shared" si="5"/>
        <v>3729.2599999999998</v>
      </c>
    </row>
    <row r="36" spans="1:20" s="44" customFormat="1" ht="15.75">
      <c r="B36" s="27">
        <v>6</v>
      </c>
      <c r="C36" s="2" t="s">
        <v>188</v>
      </c>
      <c r="D36" s="3" t="s">
        <v>201</v>
      </c>
      <c r="E36" s="3" t="s">
        <v>150</v>
      </c>
      <c r="F36" s="44" t="s">
        <v>151</v>
      </c>
      <c r="G36" s="4"/>
      <c r="H36" s="50" t="s">
        <v>26</v>
      </c>
      <c r="I36" s="46">
        <v>4048.39</v>
      </c>
      <c r="J36" s="18"/>
      <c r="K36" s="28"/>
      <c r="L36" s="48"/>
      <c r="M36" s="48"/>
      <c r="N36" s="48"/>
      <c r="O36" s="48">
        <f t="shared" si="4"/>
        <v>4048.39</v>
      </c>
      <c r="P36" s="29">
        <v>319.13</v>
      </c>
      <c r="Q36" s="48"/>
      <c r="R36" s="48"/>
      <c r="S36" s="48"/>
      <c r="T36" s="28">
        <f t="shared" si="5"/>
        <v>3729.2599999999998</v>
      </c>
    </row>
    <row r="37" spans="1:20" ht="15.75">
      <c r="A37" s="44"/>
      <c r="B37" s="27">
        <v>7</v>
      </c>
      <c r="C37" s="2" t="s">
        <v>190</v>
      </c>
      <c r="D37" s="3" t="s">
        <v>202</v>
      </c>
      <c r="E37" s="3" t="s">
        <v>150</v>
      </c>
      <c r="F37" s="44" t="s">
        <v>151</v>
      </c>
      <c r="G37" s="4"/>
      <c r="H37" s="50" t="s">
        <v>26</v>
      </c>
      <c r="I37" s="46">
        <v>4048.39</v>
      </c>
      <c r="J37" s="18"/>
      <c r="K37" s="28"/>
      <c r="L37" s="48"/>
      <c r="M37" s="48"/>
      <c r="N37" s="48"/>
      <c r="O37" s="48">
        <f t="shared" si="4"/>
        <v>4048.39</v>
      </c>
      <c r="P37" s="29">
        <v>319.13</v>
      </c>
      <c r="Q37" s="48"/>
      <c r="R37" s="48"/>
      <c r="S37" s="48"/>
      <c r="T37" s="28">
        <f t="shared" si="5"/>
        <v>3729.2599999999998</v>
      </c>
    </row>
    <row r="38" spans="1:20" ht="15.75">
      <c r="A38" s="44"/>
      <c r="B38" s="27">
        <v>8</v>
      </c>
      <c r="C38" s="2" t="s">
        <v>191</v>
      </c>
      <c r="D38" s="3" t="s">
        <v>202</v>
      </c>
      <c r="E38" s="3" t="s">
        <v>150</v>
      </c>
      <c r="F38" s="44" t="s">
        <v>151</v>
      </c>
      <c r="G38" s="4"/>
      <c r="H38" s="50" t="s">
        <v>26</v>
      </c>
      <c r="I38" s="46">
        <v>4048.39</v>
      </c>
      <c r="J38" s="18"/>
      <c r="K38" s="28"/>
      <c r="L38" s="48"/>
      <c r="M38" s="48"/>
      <c r="N38" s="48"/>
      <c r="O38" s="48">
        <f t="shared" si="4"/>
        <v>4048.39</v>
      </c>
      <c r="P38" s="29">
        <v>319.13</v>
      </c>
      <c r="Q38" s="48"/>
      <c r="R38" s="48"/>
      <c r="S38" s="48"/>
      <c r="T38" s="28">
        <f t="shared" si="5"/>
        <v>3729.2599999999998</v>
      </c>
    </row>
    <row r="39" spans="1:20" ht="15.75">
      <c r="A39" s="44"/>
      <c r="B39" s="27">
        <v>9</v>
      </c>
      <c r="C39" s="2" t="s">
        <v>197</v>
      </c>
      <c r="D39" s="3" t="s">
        <v>201</v>
      </c>
      <c r="E39" s="3" t="s">
        <v>150</v>
      </c>
      <c r="F39" s="44" t="s">
        <v>151</v>
      </c>
      <c r="G39" s="4"/>
      <c r="H39" s="50" t="s">
        <v>26</v>
      </c>
      <c r="I39" s="46">
        <v>4048.39</v>
      </c>
      <c r="J39" s="18"/>
      <c r="K39" s="28"/>
      <c r="L39" s="48"/>
      <c r="M39" s="48"/>
      <c r="N39" s="48"/>
      <c r="O39" s="48">
        <f t="shared" si="4"/>
        <v>4048.39</v>
      </c>
      <c r="P39" s="29">
        <v>319.13</v>
      </c>
      <c r="Q39" s="48"/>
      <c r="R39" s="48"/>
      <c r="S39" s="48"/>
      <c r="T39" s="28">
        <f t="shared" si="5"/>
        <v>3729.2599999999998</v>
      </c>
    </row>
    <row r="40" spans="1:20" ht="15.75">
      <c r="A40" s="44"/>
      <c r="B40" s="27">
        <v>10</v>
      </c>
      <c r="C40" s="2" t="s">
        <v>199</v>
      </c>
      <c r="D40" s="3" t="s">
        <v>201</v>
      </c>
      <c r="E40" s="3" t="s">
        <v>150</v>
      </c>
      <c r="F40" s="44" t="s">
        <v>151</v>
      </c>
      <c r="G40" s="4"/>
      <c r="H40" s="50" t="s">
        <v>26</v>
      </c>
      <c r="I40" s="46">
        <v>4048.39</v>
      </c>
      <c r="J40" s="18"/>
      <c r="K40" s="28"/>
      <c r="L40" s="48"/>
      <c r="M40" s="48"/>
      <c r="N40" s="48"/>
      <c r="O40" s="48">
        <f t="shared" si="4"/>
        <v>4048.39</v>
      </c>
      <c r="P40" s="29">
        <v>319.13</v>
      </c>
      <c r="Q40" s="48">
        <v>996.75</v>
      </c>
      <c r="R40" s="48"/>
      <c r="S40" s="48"/>
      <c r="T40" s="28">
        <f t="shared" si="5"/>
        <v>2732.5099999999998</v>
      </c>
    </row>
    <row r="41" spans="1:20" ht="15.75">
      <c r="A41" s="44"/>
      <c r="B41" s="27">
        <v>11</v>
      </c>
      <c r="C41" s="2" t="s">
        <v>200</v>
      </c>
      <c r="D41" s="3" t="s">
        <v>202</v>
      </c>
      <c r="E41" s="3" t="s">
        <v>150</v>
      </c>
      <c r="F41" s="44" t="s">
        <v>151</v>
      </c>
      <c r="G41" s="4"/>
      <c r="H41" s="50" t="s">
        <v>26</v>
      </c>
      <c r="I41" s="46">
        <v>4048.39</v>
      </c>
      <c r="J41" s="18"/>
      <c r="K41" s="28"/>
      <c r="L41" s="48"/>
      <c r="M41" s="48"/>
      <c r="N41" s="48"/>
      <c r="O41" s="48">
        <f t="shared" si="4"/>
        <v>4048.39</v>
      </c>
      <c r="P41" s="29">
        <v>319.13</v>
      </c>
      <c r="Q41" s="48"/>
      <c r="R41" s="48"/>
      <c r="S41" s="48"/>
      <c r="T41" s="28">
        <f t="shared" si="5"/>
        <v>3729.2599999999998</v>
      </c>
    </row>
    <row r="42" spans="1:20" ht="15.75">
      <c r="A42" s="44"/>
      <c r="B42" s="27">
        <v>12</v>
      </c>
      <c r="C42" s="2" t="s">
        <v>204</v>
      </c>
      <c r="D42" s="3" t="s">
        <v>201</v>
      </c>
      <c r="E42" s="3" t="s">
        <v>150</v>
      </c>
      <c r="F42" s="44" t="s">
        <v>151</v>
      </c>
      <c r="G42" s="4"/>
      <c r="H42" s="50" t="s">
        <v>26</v>
      </c>
      <c r="I42" s="46">
        <v>4048.39</v>
      </c>
      <c r="J42" s="18"/>
      <c r="K42" s="28"/>
      <c r="L42" s="48"/>
      <c r="M42" s="48"/>
      <c r="N42" s="48"/>
      <c r="O42" s="48">
        <f t="shared" si="4"/>
        <v>4048.39</v>
      </c>
      <c r="P42" s="29">
        <v>319.13</v>
      </c>
      <c r="Q42" s="48"/>
      <c r="R42" s="48"/>
      <c r="S42" s="48"/>
      <c r="T42" s="28">
        <f t="shared" si="5"/>
        <v>3729.2599999999998</v>
      </c>
    </row>
    <row r="43" spans="1:20" ht="15.75">
      <c r="A43" s="44"/>
      <c r="B43" s="27">
        <v>13</v>
      </c>
      <c r="C43" s="2" t="s">
        <v>207</v>
      </c>
      <c r="D43" s="3" t="s">
        <v>202</v>
      </c>
      <c r="E43" s="3" t="s">
        <v>150</v>
      </c>
      <c r="F43" s="44" t="s">
        <v>151</v>
      </c>
      <c r="G43" s="4"/>
      <c r="H43" s="50" t="s">
        <v>26</v>
      </c>
      <c r="I43" s="46">
        <v>4048.39</v>
      </c>
      <c r="J43" s="18"/>
      <c r="K43" s="28"/>
      <c r="L43" s="48"/>
      <c r="M43" s="48"/>
      <c r="N43" s="48"/>
      <c r="O43" s="48">
        <f t="shared" si="4"/>
        <v>4048.39</v>
      </c>
      <c r="P43" s="29">
        <v>319.13</v>
      </c>
      <c r="Q43" s="48"/>
      <c r="R43" s="48"/>
      <c r="S43" s="48"/>
      <c r="T43" s="28">
        <f t="shared" si="5"/>
        <v>3729.2599999999998</v>
      </c>
    </row>
    <row r="44" spans="1:20" ht="15.75">
      <c r="A44" s="44"/>
      <c r="B44" s="27">
        <v>14</v>
      </c>
      <c r="C44" s="2" t="s">
        <v>208</v>
      </c>
      <c r="D44" s="3" t="s">
        <v>201</v>
      </c>
      <c r="E44" s="3" t="s">
        <v>150</v>
      </c>
      <c r="F44" s="44" t="s">
        <v>151</v>
      </c>
      <c r="G44" s="4"/>
      <c r="H44" s="50" t="s">
        <v>26</v>
      </c>
      <c r="I44" s="46">
        <v>3508.61</v>
      </c>
      <c r="J44" s="18"/>
      <c r="K44" s="28"/>
      <c r="L44" s="48"/>
      <c r="M44" s="48"/>
      <c r="N44" s="48"/>
      <c r="O44" s="48">
        <f t="shared" si="4"/>
        <v>3508.61</v>
      </c>
      <c r="P44" s="29">
        <v>135.30000000000001</v>
      </c>
      <c r="Q44" s="48"/>
      <c r="R44" s="48"/>
      <c r="S44" s="48"/>
      <c r="T44" s="28">
        <f>+O44-P44-Q44-R44-S44</f>
        <v>3373.31</v>
      </c>
    </row>
    <row r="45" spans="1:20" ht="15.75">
      <c r="A45" s="44"/>
      <c r="B45" s="27">
        <v>15</v>
      </c>
      <c r="C45" s="2" t="s">
        <v>216</v>
      </c>
      <c r="D45" s="3" t="s">
        <v>202</v>
      </c>
      <c r="E45" s="3" t="s">
        <v>150</v>
      </c>
      <c r="F45" s="44" t="s">
        <v>151</v>
      </c>
      <c r="G45" s="4"/>
      <c r="H45" s="50" t="s">
        <v>26</v>
      </c>
      <c r="I45" s="46">
        <v>4048.39</v>
      </c>
      <c r="J45" s="18"/>
      <c r="K45" s="28"/>
      <c r="L45" s="48"/>
      <c r="M45" s="48"/>
      <c r="N45" s="48"/>
      <c r="O45" s="48">
        <f t="shared" si="4"/>
        <v>4048.39</v>
      </c>
      <c r="P45" s="29">
        <v>319.13</v>
      </c>
      <c r="Q45" s="48"/>
      <c r="R45" s="48"/>
      <c r="S45" s="48"/>
      <c r="T45" s="28">
        <f t="shared" si="5"/>
        <v>3729.2599999999998</v>
      </c>
    </row>
    <row r="46" spans="1:20" ht="15.75">
      <c r="A46" s="44"/>
      <c r="B46" s="27">
        <v>16</v>
      </c>
      <c r="C46" s="2" t="s">
        <v>223</v>
      </c>
      <c r="D46" s="3" t="s">
        <v>201</v>
      </c>
      <c r="E46" s="3" t="s">
        <v>150</v>
      </c>
      <c r="F46" s="44" t="s">
        <v>151</v>
      </c>
      <c r="G46" s="4"/>
      <c r="H46" s="50" t="s">
        <v>26</v>
      </c>
      <c r="I46" s="46">
        <v>4048.39</v>
      </c>
      <c r="J46" s="18"/>
      <c r="K46" s="28"/>
      <c r="L46" s="48"/>
      <c r="M46" s="48"/>
      <c r="N46" s="48"/>
      <c r="O46" s="48">
        <f t="shared" si="4"/>
        <v>4048.39</v>
      </c>
      <c r="P46" s="29">
        <v>319.13</v>
      </c>
      <c r="Q46" s="48"/>
      <c r="R46" s="48"/>
      <c r="S46" s="48"/>
      <c r="T46" s="28">
        <f t="shared" si="5"/>
        <v>3729.2599999999998</v>
      </c>
    </row>
    <row r="47" spans="1:20" ht="15.75">
      <c r="A47" s="44"/>
      <c r="B47" s="27">
        <v>17</v>
      </c>
      <c r="C47" s="2" t="s">
        <v>331</v>
      </c>
      <c r="D47" s="3" t="s">
        <v>201</v>
      </c>
      <c r="E47" s="3" t="s">
        <v>150</v>
      </c>
      <c r="F47" s="44" t="s">
        <v>151</v>
      </c>
      <c r="G47" s="4"/>
      <c r="H47" s="50" t="s">
        <v>26</v>
      </c>
      <c r="I47" s="46">
        <v>4048.39</v>
      </c>
      <c r="J47" s="18"/>
      <c r="K47" s="28"/>
      <c r="L47" s="48"/>
      <c r="M47" s="48"/>
      <c r="N47" s="48"/>
      <c r="O47" s="48">
        <f t="shared" si="4"/>
        <v>4048.39</v>
      </c>
      <c r="P47" s="29">
        <v>319.13</v>
      </c>
      <c r="Q47" s="48"/>
      <c r="R47" s="48"/>
      <c r="S47" s="48"/>
      <c r="T47" s="28">
        <f t="shared" si="5"/>
        <v>3729.2599999999998</v>
      </c>
    </row>
    <row r="48" spans="1:20" ht="15.75">
      <c r="A48" s="44"/>
      <c r="B48" s="27">
        <v>18</v>
      </c>
      <c r="C48" s="2" t="s">
        <v>332</v>
      </c>
      <c r="D48" s="3" t="s">
        <v>25</v>
      </c>
      <c r="E48" s="3" t="s">
        <v>150</v>
      </c>
      <c r="F48" s="44" t="s">
        <v>151</v>
      </c>
      <c r="G48" s="4"/>
      <c r="H48" s="50" t="s">
        <v>26</v>
      </c>
      <c r="I48" s="46">
        <v>2866.5</v>
      </c>
      <c r="J48" s="18"/>
      <c r="K48" s="28"/>
      <c r="L48" s="48"/>
      <c r="M48" s="48"/>
      <c r="N48" s="48"/>
      <c r="O48" s="48">
        <f t="shared" si="4"/>
        <v>2866.5</v>
      </c>
      <c r="P48" s="29">
        <v>45.12</v>
      </c>
      <c r="Q48" s="48"/>
      <c r="R48" s="48"/>
      <c r="S48" s="48"/>
      <c r="T48" s="28">
        <f t="shared" si="5"/>
        <v>2821.38</v>
      </c>
    </row>
    <row r="49" spans="1:20" ht="15.75">
      <c r="A49" s="44"/>
      <c r="B49" s="27">
        <v>19</v>
      </c>
      <c r="C49" s="2" t="s">
        <v>330</v>
      </c>
      <c r="D49" s="3" t="s">
        <v>329</v>
      </c>
      <c r="E49" s="3" t="s">
        <v>150</v>
      </c>
      <c r="F49" s="44" t="s">
        <v>151</v>
      </c>
      <c r="G49" s="4"/>
      <c r="H49" s="50" t="s">
        <v>26</v>
      </c>
      <c r="I49" s="46">
        <v>3110</v>
      </c>
      <c r="J49" s="18"/>
      <c r="K49" s="28"/>
      <c r="L49" s="48"/>
      <c r="M49" s="48"/>
      <c r="N49" s="48"/>
      <c r="O49" s="48">
        <f t="shared" si="4"/>
        <v>3110</v>
      </c>
      <c r="P49" s="29">
        <v>91.87</v>
      </c>
      <c r="Q49" s="48"/>
      <c r="R49" s="48"/>
      <c r="S49" s="48"/>
      <c r="T49" s="28">
        <f t="shared" si="5"/>
        <v>3018.13</v>
      </c>
    </row>
    <row r="50" spans="1:20" ht="15.75">
      <c r="A50" s="44"/>
      <c r="B50" s="27">
        <v>20</v>
      </c>
      <c r="C50" s="2" t="s">
        <v>341</v>
      </c>
      <c r="D50" s="3" t="s">
        <v>329</v>
      </c>
      <c r="E50" s="3" t="s">
        <v>150</v>
      </c>
      <c r="F50" s="44" t="s">
        <v>151</v>
      </c>
      <c r="G50" s="4"/>
      <c r="H50" s="50" t="s">
        <v>26</v>
      </c>
      <c r="I50" s="46">
        <v>3110</v>
      </c>
      <c r="J50" s="18"/>
      <c r="K50" s="28"/>
      <c r="L50" s="48"/>
      <c r="M50" s="48"/>
      <c r="N50" s="48"/>
      <c r="O50" s="48">
        <f t="shared" si="4"/>
        <v>3110</v>
      </c>
      <c r="P50" s="29">
        <v>91.87</v>
      </c>
      <c r="Q50" s="48"/>
      <c r="R50" s="48"/>
      <c r="S50" s="48"/>
      <c r="T50" s="28">
        <f t="shared" si="5"/>
        <v>3018.13</v>
      </c>
    </row>
    <row r="51" spans="1:20" ht="15.75">
      <c r="A51" s="44"/>
      <c r="B51" s="27">
        <v>21</v>
      </c>
      <c r="C51" s="2" t="s">
        <v>351</v>
      </c>
      <c r="D51" s="3" t="s">
        <v>201</v>
      </c>
      <c r="E51" s="3" t="s">
        <v>150</v>
      </c>
      <c r="F51" s="44" t="s">
        <v>151</v>
      </c>
      <c r="G51" s="4"/>
      <c r="H51" s="50" t="s">
        <v>26</v>
      </c>
      <c r="I51" s="46">
        <v>4048.39</v>
      </c>
      <c r="J51" s="18"/>
      <c r="K51" s="28"/>
      <c r="L51" s="48"/>
      <c r="M51" s="48"/>
      <c r="N51" s="48"/>
      <c r="O51" s="48">
        <f t="shared" si="4"/>
        <v>4048.39</v>
      </c>
      <c r="P51" s="29">
        <v>319.13</v>
      </c>
      <c r="Q51" s="48"/>
      <c r="R51" s="48"/>
      <c r="S51" s="48"/>
      <c r="T51" s="28">
        <f t="shared" si="5"/>
        <v>3729.2599999999998</v>
      </c>
    </row>
    <row r="52" spans="1:20" ht="15.75">
      <c r="A52" s="44"/>
      <c r="B52" s="27">
        <v>22</v>
      </c>
      <c r="C52" s="2" t="s">
        <v>366</v>
      </c>
      <c r="D52" s="3" t="s">
        <v>202</v>
      </c>
      <c r="E52" s="3" t="s">
        <v>150</v>
      </c>
      <c r="F52" s="44" t="s">
        <v>151</v>
      </c>
      <c r="G52" s="4"/>
      <c r="H52" s="50" t="s">
        <v>26</v>
      </c>
      <c r="I52" s="46">
        <v>4048.39</v>
      </c>
      <c r="J52" s="18"/>
      <c r="K52" s="28"/>
      <c r="L52" s="48"/>
      <c r="M52" s="48"/>
      <c r="N52" s="48"/>
      <c r="O52" s="48">
        <f t="shared" si="4"/>
        <v>4048.39</v>
      </c>
      <c r="P52" s="29">
        <v>319.13</v>
      </c>
      <c r="Q52" s="48"/>
      <c r="R52" s="48"/>
      <c r="S52" s="48"/>
      <c r="T52" s="28">
        <f t="shared" si="5"/>
        <v>3729.2599999999998</v>
      </c>
    </row>
    <row r="53" spans="1:20" ht="15.75">
      <c r="A53" s="44"/>
      <c r="B53" s="27">
        <v>23</v>
      </c>
      <c r="C53" s="2" t="s">
        <v>353</v>
      </c>
      <c r="D53" s="3" t="s">
        <v>201</v>
      </c>
      <c r="E53" s="3" t="s">
        <v>150</v>
      </c>
      <c r="F53" s="44" t="s">
        <v>151</v>
      </c>
      <c r="G53" s="4"/>
      <c r="H53" s="50" t="s">
        <v>26</v>
      </c>
      <c r="I53" s="46">
        <v>4048.39</v>
      </c>
      <c r="J53" s="18"/>
      <c r="K53" s="28"/>
      <c r="L53" s="48"/>
      <c r="M53" s="48"/>
      <c r="N53" s="48"/>
      <c r="O53" s="48">
        <f t="shared" si="4"/>
        <v>4048.39</v>
      </c>
      <c r="P53" s="29">
        <v>319.13</v>
      </c>
      <c r="Q53" s="48"/>
      <c r="R53" s="48"/>
      <c r="S53" s="48"/>
      <c r="T53" s="28">
        <f t="shared" si="5"/>
        <v>3729.2599999999998</v>
      </c>
    </row>
    <row r="54" spans="1:20" ht="15.75">
      <c r="A54" s="44"/>
      <c r="B54" s="27">
        <v>24</v>
      </c>
      <c r="C54" s="2" t="s">
        <v>360</v>
      </c>
      <c r="D54" s="3" t="s">
        <v>202</v>
      </c>
      <c r="E54" s="3" t="s">
        <v>150</v>
      </c>
      <c r="F54" s="44" t="s">
        <v>151</v>
      </c>
      <c r="G54" s="4"/>
      <c r="H54" s="50" t="s">
        <v>26</v>
      </c>
      <c r="I54" s="46">
        <v>3508.61</v>
      </c>
      <c r="J54" s="18"/>
      <c r="K54" s="28"/>
      <c r="L54" s="48"/>
      <c r="M54" s="48"/>
      <c r="N54" s="48"/>
      <c r="O54" s="48">
        <f t="shared" si="4"/>
        <v>3508.61</v>
      </c>
      <c r="P54" s="29">
        <v>319.13</v>
      </c>
      <c r="Q54" s="48"/>
      <c r="R54" s="48"/>
      <c r="S54" s="48"/>
      <c r="T54" s="28">
        <f t="shared" si="5"/>
        <v>3189.48</v>
      </c>
    </row>
    <row r="55" spans="1:20" ht="15.75">
      <c r="A55" s="44"/>
      <c r="B55" s="27">
        <v>25</v>
      </c>
      <c r="C55" s="2" t="s">
        <v>364</v>
      </c>
      <c r="D55" s="3" t="s">
        <v>201</v>
      </c>
      <c r="E55" s="3" t="s">
        <v>150</v>
      </c>
      <c r="F55" s="44" t="s">
        <v>151</v>
      </c>
      <c r="G55" s="4"/>
      <c r="H55" s="50" t="s">
        <v>26</v>
      </c>
      <c r="I55" s="46">
        <v>4048.39</v>
      </c>
      <c r="J55" s="18"/>
      <c r="K55" s="28"/>
      <c r="L55" s="48"/>
      <c r="M55" s="48"/>
      <c r="N55" s="48"/>
      <c r="O55" s="48">
        <f t="shared" si="4"/>
        <v>4048.39</v>
      </c>
      <c r="P55" s="29">
        <v>319.13</v>
      </c>
      <c r="Q55" s="48"/>
      <c r="R55" s="48"/>
      <c r="S55" s="48"/>
      <c r="T55" s="28">
        <f t="shared" si="5"/>
        <v>3729.2599999999998</v>
      </c>
    </row>
    <row r="56" spans="1:20" ht="15.75">
      <c r="A56" s="44"/>
      <c r="B56" s="27">
        <v>26</v>
      </c>
      <c r="C56" s="2" t="s">
        <v>365</v>
      </c>
      <c r="D56" s="3" t="s">
        <v>201</v>
      </c>
      <c r="E56" s="3" t="s">
        <v>150</v>
      </c>
      <c r="F56" s="44" t="s">
        <v>151</v>
      </c>
      <c r="G56" s="4"/>
      <c r="H56" s="50" t="s">
        <v>26</v>
      </c>
      <c r="I56" s="46">
        <v>4048.39</v>
      </c>
      <c r="J56" s="18"/>
      <c r="K56" s="28"/>
      <c r="L56" s="48"/>
      <c r="M56" s="48"/>
      <c r="N56" s="48"/>
      <c r="O56" s="48">
        <f t="shared" si="4"/>
        <v>4048.39</v>
      </c>
      <c r="P56" s="29">
        <v>319.13</v>
      </c>
      <c r="Q56" s="48"/>
      <c r="R56" s="48"/>
      <c r="S56" s="48"/>
      <c r="T56" s="28">
        <f t="shared" si="5"/>
        <v>3729.2599999999998</v>
      </c>
    </row>
    <row r="57" spans="1:20" ht="15.75">
      <c r="A57" s="44"/>
      <c r="B57" s="27">
        <v>27</v>
      </c>
      <c r="C57" s="2" t="s">
        <v>377</v>
      </c>
      <c r="D57" s="3" t="s">
        <v>201</v>
      </c>
      <c r="E57" s="3" t="s">
        <v>150</v>
      </c>
      <c r="F57" s="44" t="s">
        <v>151</v>
      </c>
      <c r="G57" s="4"/>
      <c r="H57" s="50" t="s">
        <v>26</v>
      </c>
      <c r="I57" s="46">
        <v>4048.39</v>
      </c>
      <c r="J57" s="18"/>
      <c r="K57" s="28"/>
      <c r="L57" s="48"/>
      <c r="M57" s="48"/>
      <c r="N57" s="48"/>
      <c r="O57" s="48">
        <f t="shared" si="4"/>
        <v>4048.39</v>
      </c>
      <c r="P57" s="29">
        <v>319.13</v>
      </c>
      <c r="Q57" s="48"/>
      <c r="R57" s="48"/>
      <c r="S57" s="48"/>
      <c r="T57" s="28">
        <f t="shared" si="5"/>
        <v>3729.2599999999998</v>
      </c>
    </row>
    <row r="58" spans="1:20" ht="15.75">
      <c r="A58" s="44"/>
      <c r="B58" s="27">
        <v>28</v>
      </c>
      <c r="C58" s="2" t="s">
        <v>381</v>
      </c>
      <c r="D58" s="3" t="s">
        <v>201</v>
      </c>
      <c r="E58" s="3" t="s">
        <v>150</v>
      </c>
      <c r="F58" s="44" t="s">
        <v>151</v>
      </c>
      <c r="G58" s="4"/>
      <c r="H58" s="50" t="s">
        <v>26</v>
      </c>
      <c r="I58" s="46">
        <v>4048.39</v>
      </c>
      <c r="J58" s="18"/>
      <c r="K58" s="28"/>
      <c r="L58" s="48"/>
      <c r="M58" s="48"/>
      <c r="N58" s="48"/>
      <c r="O58" s="48">
        <f t="shared" si="4"/>
        <v>4048.39</v>
      </c>
      <c r="P58" s="29">
        <v>319.13</v>
      </c>
      <c r="Q58" s="48"/>
      <c r="R58" s="48"/>
      <c r="S58" s="48"/>
      <c r="T58" s="28">
        <f t="shared" si="5"/>
        <v>3729.2599999999998</v>
      </c>
    </row>
    <row r="59" spans="1:20" ht="15.75">
      <c r="A59" s="44"/>
      <c r="B59" s="27">
        <v>29</v>
      </c>
      <c r="C59" s="2" t="s">
        <v>382</v>
      </c>
      <c r="D59" s="3" t="s">
        <v>329</v>
      </c>
      <c r="E59" s="3" t="s">
        <v>150</v>
      </c>
      <c r="F59" s="44" t="s">
        <v>151</v>
      </c>
      <c r="G59" s="4"/>
      <c r="H59" s="50" t="s">
        <v>26</v>
      </c>
      <c r="I59" s="46">
        <v>3110</v>
      </c>
      <c r="J59" s="18"/>
      <c r="K59" s="28"/>
      <c r="L59" s="48"/>
      <c r="M59" s="48"/>
      <c r="N59" s="48"/>
      <c r="O59" s="48">
        <f t="shared" si="4"/>
        <v>3110</v>
      </c>
      <c r="P59" s="29">
        <v>91.87</v>
      </c>
      <c r="Q59" s="48"/>
      <c r="R59" s="48"/>
      <c r="S59" s="48"/>
      <c r="T59" s="28">
        <f t="shared" si="5"/>
        <v>3018.13</v>
      </c>
    </row>
    <row r="60" spans="1:20" ht="15.75">
      <c r="A60" s="44"/>
      <c r="B60" s="27">
        <v>30</v>
      </c>
      <c r="C60" s="2" t="s">
        <v>383</v>
      </c>
      <c r="D60" s="3" t="s">
        <v>201</v>
      </c>
      <c r="E60" s="3" t="s">
        <v>150</v>
      </c>
      <c r="F60" s="44" t="s">
        <v>151</v>
      </c>
      <c r="G60" s="4"/>
      <c r="H60" s="50" t="s">
        <v>26</v>
      </c>
      <c r="I60" s="46">
        <v>4048.39</v>
      </c>
      <c r="J60" s="18"/>
      <c r="K60" s="28"/>
      <c r="L60" s="48"/>
      <c r="M60" s="48"/>
      <c r="N60" s="48"/>
      <c r="O60" s="48">
        <f t="shared" si="4"/>
        <v>4048.39</v>
      </c>
      <c r="P60" s="29">
        <v>319.13</v>
      </c>
      <c r="Q60" s="48"/>
      <c r="R60" s="48"/>
      <c r="S60" s="48"/>
      <c r="T60" s="28">
        <f t="shared" si="5"/>
        <v>3729.2599999999998</v>
      </c>
    </row>
    <row r="61" spans="1:20" ht="15.75">
      <c r="A61" s="44"/>
      <c r="B61" s="27">
        <v>31</v>
      </c>
      <c r="C61" s="2" t="s">
        <v>384</v>
      </c>
      <c r="D61" s="3" t="s">
        <v>201</v>
      </c>
      <c r="E61" s="3" t="s">
        <v>150</v>
      </c>
      <c r="F61" s="44" t="s">
        <v>151</v>
      </c>
      <c r="G61" s="4"/>
      <c r="H61" s="50" t="s">
        <v>26</v>
      </c>
      <c r="I61" s="46">
        <v>4048.39</v>
      </c>
      <c r="J61" s="18"/>
      <c r="K61" s="28"/>
      <c r="L61" s="48"/>
      <c r="M61" s="48"/>
      <c r="N61" s="48"/>
      <c r="O61" s="48">
        <f t="shared" si="4"/>
        <v>4048.39</v>
      </c>
      <c r="P61" s="29">
        <v>319.13</v>
      </c>
      <c r="Q61" s="48"/>
      <c r="R61" s="48"/>
      <c r="S61" s="48"/>
      <c r="T61" s="28">
        <f t="shared" si="5"/>
        <v>3729.2599999999998</v>
      </c>
    </row>
    <row r="62" spans="1:20" ht="15.75">
      <c r="A62" s="44"/>
      <c r="B62" s="27">
        <v>32</v>
      </c>
      <c r="C62" s="2" t="s">
        <v>387</v>
      </c>
      <c r="D62" s="3" t="s">
        <v>201</v>
      </c>
      <c r="E62" s="3" t="s">
        <v>150</v>
      </c>
      <c r="F62" s="44" t="s">
        <v>151</v>
      </c>
      <c r="G62" s="4"/>
      <c r="H62" s="50" t="s">
        <v>26</v>
      </c>
      <c r="I62" s="46">
        <v>4048.39</v>
      </c>
      <c r="J62" s="18"/>
      <c r="K62" s="28"/>
      <c r="L62" s="48"/>
      <c r="M62" s="48"/>
      <c r="N62" s="48"/>
      <c r="O62" s="48">
        <f t="shared" ref="O62:O70" si="6">I62+J62+K62+L62+M62+N62</f>
        <v>4048.39</v>
      </c>
      <c r="P62" s="29">
        <v>319.13</v>
      </c>
      <c r="Q62" s="48"/>
      <c r="R62" s="48"/>
      <c r="S62" s="48"/>
      <c r="T62" s="28">
        <f t="shared" ref="T62:T70" si="7">+O62-P62-Q62-R62-S62</f>
        <v>3729.2599999999998</v>
      </c>
    </row>
    <row r="63" spans="1:20" ht="15.75">
      <c r="A63" s="44"/>
      <c r="B63" s="27">
        <v>33</v>
      </c>
      <c r="C63" s="2" t="s">
        <v>395</v>
      </c>
      <c r="D63" s="3" t="s">
        <v>201</v>
      </c>
      <c r="E63" s="3" t="s">
        <v>150</v>
      </c>
      <c r="F63" s="44" t="s">
        <v>151</v>
      </c>
      <c r="G63" s="4"/>
      <c r="H63" s="50" t="s">
        <v>26</v>
      </c>
      <c r="I63" s="46">
        <v>4048.39</v>
      </c>
      <c r="J63" s="18"/>
      <c r="K63" s="28"/>
      <c r="L63" s="48"/>
      <c r="M63" s="48"/>
      <c r="N63" s="48"/>
      <c r="O63" s="48">
        <f t="shared" si="6"/>
        <v>4048.39</v>
      </c>
      <c r="P63" s="29">
        <v>319.13</v>
      </c>
      <c r="Q63" s="48"/>
      <c r="R63" s="48"/>
      <c r="S63" s="48"/>
      <c r="T63" s="28">
        <f t="shared" si="7"/>
        <v>3729.2599999999998</v>
      </c>
    </row>
    <row r="64" spans="1:20" ht="15.75">
      <c r="A64" s="44"/>
      <c r="B64" s="27">
        <v>34</v>
      </c>
      <c r="C64" s="2" t="s">
        <v>396</v>
      </c>
      <c r="D64" s="3" t="s">
        <v>202</v>
      </c>
      <c r="E64" s="3" t="s">
        <v>150</v>
      </c>
      <c r="F64" s="44" t="s">
        <v>151</v>
      </c>
      <c r="G64" s="4"/>
      <c r="H64" s="50" t="s">
        <v>26</v>
      </c>
      <c r="I64" s="46">
        <v>4048.39</v>
      </c>
      <c r="J64" s="18"/>
      <c r="K64" s="28"/>
      <c r="L64" s="48"/>
      <c r="M64" s="48"/>
      <c r="N64" s="48"/>
      <c r="O64" s="48">
        <f t="shared" si="6"/>
        <v>4048.39</v>
      </c>
      <c r="P64" s="29">
        <v>319.13</v>
      </c>
      <c r="Q64" s="48"/>
      <c r="R64" s="48"/>
      <c r="S64" s="48"/>
      <c r="T64" s="28">
        <f t="shared" si="7"/>
        <v>3729.2599999999998</v>
      </c>
    </row>
    <row r="65" spans="1:20" ht="15.75">
      <c r="A65" s="44"/>
      <c r="B65" s="27">
        <v>35</v>
      </c>
      <c r="C65" s="2" t="s">
        <v>410</v>
      </c>
      <c r="D65" s="3" t="s">
        <v>201</v>
      </c>
      <c r="E65" s="3" t="s">
        <v>150</v>
      </c>
      <c r="F65" s="44" t="s">
        <v>151</v>
      </c>
      <c r="G65" s="4"/>
      <c r="H65" s="50" t="s">
        <v>26</v>
      </c>
      <c r="I65" s="46">
        <v>4048.39</v>
      </c>
      <c r="J65" s="18"/>
      <c r="K65" s="28"/>
      <c r="L65" s="48"/>
      <c r="M65" s="48"/>
      <c r="N65" s="48"/>
      <c r="O65" s="48">
        <f t="shared" si="6"/>
        <v>4048.39</v>
      </c>
      <c r="P65" s="29">
        <v>319.13</v>
      </c>
      <c r="Q65" s="48"/>
      <c r="R65" s="48"/>
      <c r="S65" s="48"/>
      <c r="T65" s="28">
        <f t="shared" si="7"/>
        <v>3729.2599999999998</v>
      </c>
    </row>
    <row r="66" spans="1:20" ht="15.75">
      <c r="A66" s="44"/>
      <c r="B66" s="27">
        <v>36</v>
      </c>
      <c r="C66" s="2" t="s">
        <v>412</v>
      </c>
      <c r="D66" s="3" t="s">
        <v>201</v>
      </c>
      <c r="E66" s="3" t="s">
        <v>150</v>
      </c>
      <c r="F66" s="44" t="s">
        <v>151</v>
      </c>
      <c r="G66" s="4"/>
      <c r="H66" s="50" t="s">
        <v>26</v>
      </c>
      <c r="I66" s="46">
        <v>4048.39</v>
      </c>
      <c r="J66" s="18"/>
      <c r="K66" s="28"/>
      <c r="L66" s="48"/>
      <c r="M66" s="48"/>
      <c r="N66" s="48"/>
      <c r="O66" s="48">
        <f t="shared" si="6"/>
        <v>4048.39</v>
      </c>
      <c r="P66" s="29">
        <v>319.13</v>
      </c>
      <c r="Q66" s="48"/>
      <c r="R66" s="48"/>
      <c r="S66" s="48"/>
      <c r="T66" s="28">
        <f t="shared" si="7"/>
        <v>3729.2599999999998</v>
      </c>
    </row>
    <row r="67" spans="1:20" ht="15.75">
      <c r="A67" s="44"/>
      <c r="B67" s="27">
        <v>37</v>
      </c>
      <c r="C67" s="2" t="s">
        <v>414</v>
      </c>
      <c r="D67" s="3" t="s">
        <v>201</v>
      </c>
      <c r="E67" s="3" t="s">
        <v>150</v>
      </c>
      <c r="F67" s="44" t="s">
        <v>151</v>
      </c>
      <c r="G67" s="4"/>
      <c r="H67" s="50" t="s">
        <v>26</v>
      </c>
      <c r="I67" s="46">
        <v>4048.39</v>
      </c>
      <c r="J67" s="18"/>
      <c r="K67" s="28"/>
      <c r="L67" s="48"/>
      <c r="M67" s="48"/>
      <c r="N67" s="48"/>
      <c r="O67" s="48">
        <f t="shared" si="6"/>
        <v>4048.39</v>
      </c>
      <c r="P67" s="29">
        <v>319.13</v>
      </c>
      <c r="Q67" s="48"/>
      <c r="R67" s="48"/>
      <c r="S67" s="48"/>
      <c r="T67" s="28">
        <f t="shared" si="7"/>
        <v>3729.2599999999998</v>
      </c>
    </row>
    <row r="68" spans="1:20" ht="15.75">
      <c r="A68" s="44"/>
      <c r="B68" s="27">
        <v>38</v>
      </c>
      <c r="C68" s="2" t="s">
        <v>416</v>
      </c>
      <c r="D68" s="3" t="s">
        <v>400</v>
      </c>
      <c r="E68" s="3" t="s">
        <v>150</v>
      </c>
      <c r="F68" s="44" t="s">
        <v>151</v>
      </c>
      <c r="G68" s="4"/>
      <c r="H68" s="50" t="s">
        <v>26</v>
      </c>
      <c r="I68" s="46">
        <v>6004.41</v>
      </c>
      <c r="J68" s="18"/>
      <c r="K68" s="28"/>
      <c r="L68" s="48"/>
      <c r="M68" s="48"/>
      <c r="N68" s="48"/>
      <c r="O68" s="48">
        <f t="shared" si="6"/>
        <v>6004.41</v>
      </c>
      <c r="P68" s="29">
        <v>644.37</v>
      </c>
      <c r="Q68" s="48"/>
      <c r="R68" s="48"/>
      <c r="S68" s="48"/>
      <c r="T68" s="28">
        <f t="shared" si="7"/>
        <v>5360.04</v>
      </c>
    </row>
    <row r="69" spans="1:20" ht="15.75">
      <c r="A69" s="44"/>
      <c r="B69" s="27">
        <v>39</v>
      </c>
      <c r="C69" s="2" t="s">
        <v>422</v>
      </c>
      <c r="D69" s="3" t="s">
        <v>202</v>
      </c>
      <c r="E69" s="3" t="s">
        <v>150</v>
      </c>
      <c r="F69" s="44" t="s">
        <v>151</v>
      </c>
      <c r="G69" s="4"/>
      <c r="H69" s="50" t="s">
        <v>26</v>
      </c>
      <c r="I69" s="46">
        <v>4048.39</v>
      </c>
      <c r="J69" s="18"/>
      <c r="K69" s="28"/>
      <c r="L69" s="48"/>
      <c r="M69" s="48"/>
      <c r="N69" s="48"/>
      <c r="O69" s="48">
        <f t="shared" si="6"/>
        <v>4048.39</v>
      </c>
      <c r="P69" s="29">
        <v>319.13</v>
      </c>
      <c r="Q69" s="48"/>
      <c r="R69" s="48"/>
      <c r="S69" s="48"/>
      <c r="T69" s="28">
        <f t="shared" si="7"/>
        <v>3729.2599999999998</v>
      </c>
    </row>
    <row r="70" spans="1:20" ht="15.75">
      <c r="A70" s="44"/>
      <c r="B70" s="27">
        <v>40</v>
      </c>
      <c r="C70" s="2" t="s">
        <v>452</v>
      </c>
      <c r="D70" s="3" t="s">
        <v>201</v>
      </c>
      <c r="E70" s="3" t="s">
        <v>150</v>
      </c>
      <c r="F70" s="44" t="s">
        <v>151</v>
      </c>
      <c r="G70" s="4"/>
      <c r="H70" s="50" t="s">
        <v>26</v>
      </c>
      <c r="I70" s="46">
        <v>4048.39</v>
      </c>
      <c r="J70" s="18"/>
      <c r="K70" s="28"/>
      <c r="L70" s="48"/>
      <c r="M70" s="48"/>
      <c r="N70" s="48"/>
      <c r="O70" s="48">
        <f t="shared" si="6"/>
        <v>4048.39</v>
      </c>
      <c r="P70" s="29">
        <v>319.13</v>
      </c>
      <c r="Q70" s="48"/>
      <c r="R70" s="48"/>
      <c r="S70" s="48"/>
      <c r="T70" s="28">
        <f t="shared" si="7"/>
        <v>3729.2599999999998</v>
      </c>
    </row>
    <row r="71" spans="1:20" ht="15.75">
      <c r="B71" s="27">
        <v>41</v>
      </c>
      <c r="C71" s="2" t="s">
        <v>181</v>
      </c>
      <c r="D71" s="3" t="s">
        <v>163</v>
      </c>
      <c r="E71" s="3" t="s">
        <v>144</v>
      </c>
      <c r="F71" s="44" t="s">
        <v>151</v>
      </c>
      <c r="G71" s="4"/>
      <c r="H71" s="50" t="s">
        <v>26</v>
      </c>
      <c r="I71" s="6">
        <v>2752</v>
      </c>
      <c r="J71" s="18"/>
      <c r="K71" s="28"/>
      <c r="L71" s="48"/>
      <c r="M71" s="48"/>
      <c r="N71" s="48"/>
      <c r="O71" s="48">
        <f t="shared" si="4"/>
        <v>2752</v>
      </c>
      <c r="P71" s="5">
        <v>32.67</v>
      </c>
      <c r="Q71" s="48"/>
      <c r="R71" s="48"/>
      <c r="S71" s="48"/>
      <c r="T71" s="28">
        <f t="shared" si="5"/>
        <v>2719.33</v>
      </c>
    </row>
    <row r="72" spans="1:20" ht="15.75">
      <c r="B72" s="27">
        <v>42</v>
      </c>
      <c r="C72" s="2" t="s">
        <v>209</v>
      </c>
      <c r="D72" s="3" t="s">
        <v>163</v>
      </c>
      <c r="E72" s="3" t="s">
        <v>144</v>
      </c>
      <c r="F72" s="44" t="s">
        <v>151</v>
      </c>
      <c r="G72" s="4"/>
      <c r="H72" s="50" t="s">
        <v>26</v>
      </c>
      <c r="I72" s="6">
        <v>2752</v>
      </c>
      <c r="J72" s="18"/>
      <c r="K72" s="28"/>
      <c r="L72" s="48"/>
      <c r="M72" s="48"/>
      <c r="N72" s="48"/>
      <c r="O72" s="48">
        <f t="shared" si="4"/>
        <v>2752</v>
      </c>
      <c r="P72" s="5">
        <v>32.67</v>
      </c>
      <c r="Q72" s="48"/>
      <c r="R72" s="48"/>
      <c r="S72" s="48"/>
      <c r="T72" s="28">
        <f t="shared" si="5"/>
        <v>2719.33</v>
      </c>
    </row>
    <row r="73" spans="1:20" ht="15.75">
      <c r="B73" s="27">
        <v>43</v>
      </c>
      <c r="C73" s="2" t="s">
        <v>362</v>
      </c>
      <c r="D73" s="3" t="s">
        <v>163</v>
      </c>
      <c r="E73" s="3" t="s">
        <v>144</v>
      </c>
      <c r="F73" s="44" t="s">
        <v>151</v>
      </c>
      <c r="G73" s="4"/>
      <c r="H73" s="50" t="s">
        <v>26</v>
      </c>
      <c r="I73" s="6">
        <v>2752</v>
      </c>
      <c r="J73" s="18"/>
      <c r="K73" s="28"/>
      <c r="L73" s="48"/>
      <c r="M73" s="48"/>
      <c r="N73" s="48"/>
      <c r="O73" s="48">
        <f t="shared" si="4"/>
        <v>2752</v>
      </c>
      <c r="P73" s="5">
        <v>32.67</v>
      </c>
      <c r="Q73" s="48"/>
      <c r="R73" s="48"/>
      <c r="S73" s="48"/>
      <c r="T73" s="28">
        <f t="shared" si="5"/>
        <v>2719.33</v>
      </c>
    </row>
    <row r="74" spans="1:20" ht="15.75">
      <c r="B74" s="27">
        <v>44</v>
      </c>
      <c r="C74" s="2" t="s">
        <v>363</v>
      </c>
      <c r="D74" s="3" t="s">
        <v>163</v>
      </c>
      <c r="E74" s="3" t="s">
        <v>144</v>
      </c>
      <c r="F74" s="44" t="s">
        <v>151</v>
      </c>
      <c r="G74" s="4"/>
      <c r="H74" s="50" t="s">
        <v>26</v>
      </c>
      <c r="I74" s="6">
        <v>2201.6</v>
      </c>
      <c r="J74" s="28">
        <v>46.67</v>
      </c>
      <c r="K74" s="28"/>
      <c r="L74" s="45"/>
      <c r="M74" s="28"/>
      <c r="N74" s="28"/>
      <c r="O74" s="28">
        <f t="shared" si="4"/>
        <v>2248.27</v>
      </c>
      <c r="P74" s="5"/>
      <c r="Q74" s="48"/>
      <c r="R74" s="48"/>
      <c r="S74" s="48"/>
      <c r="T74" s="28">
        <f t="shared" si="5"/>
        <v>2248.27</v>
      </c>
    </row>
    <row r="75" spans="1:20" ht="15.75">
      <c r="B75" s="27">
        <v>45</v>
      </c>
      <c r="C75" s="2" t="s">
        <v>375</v>
      </c>
      <c r="D75" s="3" t="s">
        <v>163</v>
      </c>
      <c r="E75" s="3" t="s">
        <v>144</v>
      </c>
      <c r="F75" s="44" t="s">
        <v>151</v>
      </c>
      <c r="G75" s="4"/>
      <c r="H75" s="50" t="s">
        <v>26</v>
      </c>
      <c r="I75" s="6">
        <v>2752</v>
      </c>
      <c r="J75" s="18"/>
      <c r="K75" s="28"/>
      <c r="L75" s="48"/>
      <c r="M75" s="48"/>
      <c r="N75" s="48"/>
      <c r="O75" s="48">
        <f t="shared" si="4"/>
        <v>2752</v>
      </c>
      <c r="P75" s="5">
        <v>32.67</v>
      </c>
      <c r="Q75" s="48"/>
      <c r="R75" s="48"/>
      <c r="S75" s="48"/>
      <c r="T75" s="28">
        <f t="shared" si="5"/>
        <v>2719.33</v>
      </c>
    </row>
    <row r="76" spans="1:20" ht="15.75">
      <c r="B76" s="27">
        <v>46</v>
      </c>
      <c r="C76" s="2" t="s">
        <v>426</v>
      </c>
      <c r="D76" s="3" t="s">
        <v>163</v>
      </c>
      <c r="E76" s="3" t="s">
        <v>144</v>
      </c>
      <c r="F76" s="44" t="s">
        <v>151</v>
      </c>
      <c r="G76" s="4"/>
      <c r="H76" s="50" t="s">
        <v>26</v>
      </c>
      <c r="I76" s="6">
        <v>2752</v>
      </c>
      <c r="J76" s="18"/>
      <c r="K76" s="28"/>
      <c r="L76" s="48"/>
      <c r="M76" s="48"/>
      <c r="N76" s="48"/>
      <c r="O76" s="48">
        <f t="shared" si="4"/>
        <v>2752</v>
      </c>
      <c r="P76" s="5">
        <v>32.67</v>
      </c>
      <c r="Q76" s="48"/>
      <c r="R76" s="48"/>
      <c r="S76" s="48"/>
      <c r="T76" s="28">
        <f t="shared" si="5"/>
        <v>2719.33</v>
      </c>
    </row>
    <row r="77" spans="1:20" ht="15.75">
      <c r="B77" s="27">
        <v>47</v>
      </c>
      <c r="C77" s="2" t="s">
        <v>425</v>
      </c>
      <c r="D77" s="3" t="s">
        <v>163</v>
      </c>
      <c r="E77" s="3" t="s">
        <v>144</v>
      </c>
      <c r="F77" s="44" t="s">
        <v>151</v>
      </c>
      <c r="G77" s="4"/>
      <c r="H77" s="50" t="s">
        <v>26</v>
      </c>
      <c r="I77" s="6">
        <v>2752</v>
      </c>
      <c r="J77" s="18"/>
      <c r="K77" s="28"/>
      <c r="L77" s="48"/>
      <c r="M77" s="48"/>
      <c r="N77" s="48"/>
      <c r="O77" s="48">
        <f t="shared" si="4"/>
        <v>2752</v>
      </c>
      <c r="P77" s="5">
        <v>32.67</v>
      </c>
      <c r="Q77" s="48"/>
      <c r="R77" s="48"/>
      <c r="S77" s="48"/>
      <c r="T77" s="28">
        <f t="shared" si="5"/>
        <v>2719.33</v>
      </c>
    </row>
    <row r="78" spans="1:20" ht="15.75">
      <c r="B78" s="27">
        <v>48</v>
      </c>
      <c r="C78" s="2" t="s">
        <v>167</v>
      </c>
      <c r="D78" s="3" t="s">
        <v>35</v>
      </c>
      <c r="E78" s="3" t="s">
        <v>168</v>
      </c>
      <c r="F78" s="44" t="s">
        <v>151</v>
      </c>
      <c r="G78" s="4"/>
      <c r="H78" s="50" t="s">
        <v>44</v>
      </c>
      <c r="I78" s="46">
        <v>3210.5</v>
      </c>
      <c r="J78" s="18"/>
      <c r="K78" s="28"/>
      <c r="L78" s="48"/>
      <c r="M78" s="48"/>
      <c r="N78" s="48"/>
      <c r="O78" s="48">
        <f t="shared" si="4"/>
        <v>3210.5</v>
      </c>
      <c r="P78" s="18">
        <v>102.8</v>
      </c>
      <c r="Q78" s="48"/>
      <c r="R78" s="48"/>
      <c r="S78" s="48"/>
      <c r="T78" s="28">
        <f t="shared" si="5"/>
        <v>3107.7</v>
      </c>
    </row>
    <row r="79" spans="1:20" ht="15.75">
      <c r="B79" s="27">
        <v>49</v>
      </c>
      <c r="C79" s="2" t="s">
        <v>169</v>
      </c>
      <c r="D79" s="3" t="s">
        <v>170</v>
      </c>
      <c r="E79" s="3" t="s">
        <v>168</v>
      </c>
      <c r="F79" s="44" t="s">
        <v>151</v>
      </c>
      <c r="G79" s="4"/>
      <c r="H79" s="50" t="s">
        <v>26</v>
      </c>
      <c r="I79" s="46">
        <v>2752</v>
      </c>
      <c r="J79" s="18"/>
      <c r="K79" s="28"/>
      <c r="L79" s="48"/>
      <c r="M79" s="48"/>
      <c r="N79" s="48"/>
      <c r="O79" s="48">
        <f t="shared" si="4"/>
        <v>2752</v>
      </c>
      <c r="P79" s="18">
        <v>32.67</v>
      </c>
      <c r="Q79" s="48"/>
      <c r="R79" s="48"/>
      <c r="S79" s="48"/>
      <c r="T79" s="28">
        <f t="shared" si="5"/>
        <v>2719.33</v>
      </c>
    </row>
    <row r="80" spans="1:20" ht="15.75">
      <c r="B80" s="27">
        <v>50</v>
      </c>
      <c r="C80" s="2" t="s">
        <v>171</v>
      </c>
      <c r="D80" s="3" t="s">
        <v>170</v>
      </c>
      <c r="E80" s="3" t="s">
        <v>168</v>
      </c>
      <c r="F80" s="44" t="s">
        <v>151</v>
      </c>
      <c r="G80" s="4"/>
      <c r="H80" s="50" t="s">
        <v>26</v>
      </c>
      <c r="I80" s="46">
        <v>2752</v>
      </c>
      <c r="J80" s="18"/>
      <c r="K80" s="28"/>
      <c r="L80" s="48"/>
      <c r="M80" s="48"/>
      <c r="N80" s="48"/>
      <c r="O80" s="48">
        <f t="shared" si="4"/>
        <v>2752</v>
      </c>
      <c r="P80" s="18">
        <v>32.67</v>
      </c>
      <c r="Q80" s="48"/>
      <c r="R80" s="48"/>
      <c r="S80" s="48"/>
      <c r="T80" s="28">
        <f t="shared" si="5"/>
        <v>2719.33</v>
      </c>
    </row>
    <row r="81" spans="1:20" ht="15.75">
      <c r="B81" s="27">
        <v>51</v>
      </c>
      <c r="C81" s="2" t="s">
        <v>180</v>
      </c>
      <c r="D81" s="3" t="s">
        <v>170</v>
      </c>
      <c r="E81" s="3" t="s">
        <v>168</v>
      </c>
      <c r="F81" s="44" t="s">
        <v>151</v>
      </c>
      <c r="G81" s="4"/>
      <c r="H81" s="50" t="s">
        <v>26</v>
      </c>
      <c r="I81" s="46">
        <v>2752</v>
      </c>
      <c r="J81" s="18"/>
      <c r="K81" s="28"/>
      <c r="L81" s="48"/>
      <c r="M81" s="48"/>
      <c r="N81" s="48"/>
      <c r="O81" s="48">
        <f t="shared" si="4"/>
        <v>2752</v>
      </c>
      <c r="P81" s="18">
        <v>32.67</v>
      </c>
      <c r="Q81" s="48"/>
      <c r="R81" s="48"/>
      <c r="S81" s="48"/>
      <c r="T81" s="28">
        <f t="shared" si="5"/>
        <v>2719.33</v>
      </c>
    </row>
    <row r="82" spans="1:20" ht="15.75">
      <c r="B82" s="27">
        <v>52</v>
      </c>
      <c r="C82" s="2" t="s">
        <v>388</v>
      </c>
      <c r="D82" s="3" t="s">
        <v>170</v>
      </c>
      <c r="E82" s="3" t="s">
        <v>168</v>
      </c>
      <c r="F82" s="44" t="s">
        <v>151</v>
      </c>
      <c r="G82" s="4"/>
      <c r="H82" s="50" t="s">
        <v>26</v>
      </c>
      <c r="I82" s="46">
        <v>2752</v>
      </c>
      <c r="J82" s="18"/>
      <c r="K82" s="28"/>
      <c r="L82" s="48"/>
      <c r="M82" s="48"/>
      <c r="N82" s="48"/>
      <c r="O82" s="48">
        <f>I82+J82+K82+L82+M82+N82</f>
        <v>2752</v>
      </c>
      <c r="P82" s="18">
        <v>32.67</v>
      </c>
      <c r="Q82" s="48"/>
      <c r="R82" s="48"/>
      <c r="S82" s="48"/>
      <c r="T82" s="28">
        <f t="shared" si="5"/>
        <v>2719.33</v>
      </c>
    </row>
    <row r="83" spans="1:20" ht="15.75">
      <c r="B83" s="27">
        <v>53</v>
      </c>
      <c r="C83" s="2" t="s">
        <v>432</v>
      </c>
      <c r="D83" s="3" t="s">
        <v>170</v>
      </c>
      <c r="E83" s="3" t="s">
        <v>168</v>
      </c>
      <c r="F83" s="44" t="s">
        <v>151</v>
      </c>
      <c r="G83" s="4"/>
      <c r="H83" s="50" t="s">
        <v>26</v>
      </c>
      <c r="I83" s="46">
        <v>2752</v>
      </c>
      <c r="J83" s="18"/>
      <c r="K83" s="28"/>
      <c r="L83" s="48"/>
      <c r="M83" s="48"/>
      <c r="N83" s="48"/>
      <c r="O83" s="48">
        <f>I83+J83+K83+L83+M83+N83</f>
        <v>2752</v>
      </c>
      <c r="P83" s="18">
        <v>32.67</v>
      </c>
      <c r="Q83" s="48"/>
      <c r="R83" s="48"/>
      <c r="S83" s="48"/>
      <c r="T83" s="28">
        <f t="shared" si="5"/>
        <v>2719.33</v>
      </c>
    </row>
    <row r="84" spans="1:20" ht="18">
      <c r="A84" s="8"/>
      <c r="B84" s="27"/>
      <c r="C84" s="40" t="s">
        <v>153</v>
      </c>
      <c r="D84" s="27"/>
      <c r="E84" s="27"/>
      <c r="F84" s="27"/>
      <c r="G84" s="63"/>
      <c r="H84" s="27"/>
      <c r="I84" s="39">
        <f>SUM(I31:I83)</f>
        <v>196455.12000000008</v>
      </c>
      <c r="J84" s="39">
        <f>SUM(J31:J83)</f>
        <v>46.67</v>
      </c>
      <c r="K84" s="39">
        <f t="shared" ref="K84:T84" si="8">SUM(K31:K83)</f>
        <v>0</v>
      </c>
      <c r="L84" s="39">
        <f t="shared" si="8"/>
        <v>0</v>
      </c>
      <c r="M84" s="39">
        <f t="shared" si="8"/>
        <v>0</v>
      </c>
      <c r="N84" s="39">
        <f t="shared" si="8"/>
        <v>0</v>
      </c>
      <c r="O84" s="39">
        <f t="shared" si="8"/>
        <v>196501.79000000007</v>
      </c>
      <c r="P84" s="39">
        <f>SUM(P31:P83)</f>
        <v>12738.229999999996</v>
      </c>
      <c r="Q84" s="39">
        <f t="shared" si="8"/>
        <v>996.75</v>
      </c>
      <c r="R84" s="39">
        <f t="shared" si="8"/>
        <v>0</v>
      </c>
      <c r="S84" s="39">
        <f t="shared" si="8"/>
        <v>0</v>
      </c>
      <c r="T84" s="39">
        <f t="shared" si="8"/>
        <v>182766.80999999982</v>
      </c>
    </row>
    <row r="85" spans="1:20" ht="15.75">
      <c r="A85" s="8"/>
      <c r="B85" s="27"/>
      <c r="C85" s="27"/>
      <c r="D85" s="27"/>
      <c r="E85" s="27"/>
      <c r="F85" s="27"/>
      <c r="G85" s="27"/>
      <c r="H85" s="27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1:20" ht="15.75">
      <c r="A86" s="8"/>
      <c r="B86" s="27"/>
      <c r="C86" s="27"/>
      <c r="D86" s="27"/>
      <c r="E86" s="27"/>
      <c r="F86" s="27"/>
      <c r="G86" s="27"/>
      <c r="H86" s="27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1:20" ht="15.75">
      <c r="A87" s="8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8"/>
    </row>
    <row r="88" spans="1:20" ht="15.75">
      <c r="A88" s="8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8"/>
      <c r="N88" s="27"/>
      <c r="O88" s="27"/>
      <c r="P88" s="27"/>
      <c r="Q88" s="27"/>
      <c r="R88" s="27"/>
      <c r="S88" s="27"/>
    </row>
    <row r="89" spans="1:20" ht="15.75">
      <c r="A89" s="8"/>
      <c r="B89" s="27"/>
      <c r="C89" s="27"/>
      <c r="D89" s="58" t="s">
        <v>317</v>
      </c>
      <c r="E89" s="58"/>
      <c r="F89" s="27"/>
      <c r="G89" s="27"/>
      <c r="H89" s="58" t="s">
        <v>113</v>
      </c>
      <c r="I89" s="58"/>
      <c r="J89" s="58"/>
      <c r="K89" s="58"/>
      <c r="L89" s="27"/>
      <c r="M89" s="27"/>
      <c r="N89" s="27"/>
      <c r="O89" s="58" t="s">
        <v>318</v>
      </c>
      <c r="P89" s="58"/>
      <c r="Q89" s="58"/>
      <c r="R89" s="58"/>
      <c r="S89" s="27"/>
      <c r="T89" s="27"/>
    </row>
    <row r="90" spans="1:20" ht="15.75">
      <c r="D90" s="58" t="s">
        <v>21</v>
      </c>
      <c r="E90" s="58"/>
      <c r="F90" s="27"/>
      <c r="G90" s="27"/>
      <c r="H90" s="58" t="s">
        <v>51</v>
      </c>
      <c r="I90" s="58"/>
      <c r="J90" s="58"/>
      <c r="K90" s="58"/>
      <c r="L90" s="27"/>
      <c r="M90" s="27"/>
      <c r="N90" s="27"/>
      <c r="O90" s="58" t="s">
        <v>30</v>
      </c>
      <c r="P90" s="58"/>
      <c r="Q90" s="58"/>
      <c r="R90" s="58"/>
      <c r="S90" s="27"/>
    </row>
    <row r="97" spans="20:20" ht="15.75">
      <c r="T97" s="40"/>
    </row>
  </sheetData>
  <mergeCells count="17">
    <mergeCell ref="D22:E22"/>
    <mergeCell ref="H22:K22"/>
    <mergeCell ref="O22:R22"/>
    <mergeCell ref="B1:T1"/>
    <mergeCell ref="B2:T2"/>
    <mergeCell ref="D21:E21"/>
    <mergeCell ref="H21:K21"/>
    <mergeCell ref="O21:R21"/>
    <mergeCell ref="D90:E90"/>
    <mergeCell ref="H90:K90"/>
    <mergeCell ref="O90:R90"/>
    <mergeCell ref="B26:T26"/>
    <mergeCell ref="B27:T27"/>
    <mergeCell ref="B28:T28"/>
    <mergeCell ref="D89:E89"/>
    <mergeCell ref="H89:K89"/>
    <mergeCell ref="O89:R8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2020-01-28T19:47:16Z</cp:lastPrinted>
  <dcterms:created xsi:type="dcterms:W3CDTF">2015-12-18T16:14:16Z</dcterms:created>
  <dcterms:modified xsi:type="dcterms:W3CDTF">2020-04-20T15:06:40Z</dcterms:modified>
</cp:coreProperties>
</file>